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用途別!$C$1:$C$1384</definedName>
    <definedName name="_xlnm.Print_Area" localSheetId="0">用途別!$A$1:$J$1384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1203" i="43" l="1"/>
  <c r="A1127" i="43"/>
  <c r="A1128" i="43"/>
  <c r="A923" i="43"/>
  <c r="A924" i="43"/>
  <c r="A328" i="43"/>
  <c r="A329" i="43"/>
  <c r="A330" i="43"/>
  <c r="A331" i="43"/>
  <c r="A332" i="43"/>
  <c r="A202" i="43"/>
  <c r="A689" i="43" l="1"/>
  <c r="A922" i="43"/>
  <c r="A536" i="43"/>
  <c r="A359" i="43"/>
  <c r="A327" i="43"/>
  <c r="A201" i="43"/>
  <c r="A200" i="43"/>
  <c r="A1378" i="43" l="1"/>
  <c r="A1379" i="43"/>
  <c r="A1380" i="43"/>
  <c r="A1381" i="43"/>
  <c r="A1382" i="43"/>
  <c r="A1383" i="43"/>
  <c r="A1384" i="43"/>
  <c r="A1377" i="43"/>
  <c r="A1374" i="43"/>
  <c r="A1375" i="43"/>
  <c r="A1373" i="43"/>
  <c r="A1371" i="43"/>
  <c r="A1369" i="43"/>
  <c r="A1368" i="43"/>
  <c r="A1360" i="43"/>
  <c r="A1361" i="43"/>
  <c r="A1362" i="43"/>
  <c r="A1363" i="43"/>
  <c r="A1364" i="43"/>
  <c r="A1365" i="43"/>
  <c r="A1366" i="43"/>
  <c r="A1359" i="43"/>
  <c r="A1355" i="43"/>
  <c r="A1356" i="43"/>
  <c r="A1357" i="43"/>
  <c r="A1354" i="43"/>
  <c r="A1352" i="43"/>
  <c r="A1350" i="43"/>
  <c r="A1330" i="43"/>
  <c r="A1331" i="43"/>
  <c r="A1332" i="43"/>
  <c r="A1333" i="43"/>
  <c r="A1334" i="43"/>
  <c r="A1335" i="43"/>
  <c r="A1336" i="43"/>
  <c r="A1337" i="43"/>
  <c r="A1338" i="43"/>
  <c r="A1339" i="43"/>
  <c r="A1340" i="43"/>
  <c r="A1341" i="43"/>
  <c r="A1342" i="43"/>
  <c r="A1343" i="43"/>
  <c r="A1344" i="43"/>
  <c r="A1345" i="43"/>
  <c r="A1346" i="43"/>
  <c r="A1347" i="43"/>
  <c r="A1348" i="43"/>
  <c r="A1329" i="43"/>
  <c r="A1320" i="43"/>
  <c r="A1321" i="43"/>
  <c r="A1322" i="43"/>
  <c r="A1323" i="43"/>
  <c r="A1324" i="43"/>
  <c r="A1325" i="43"/>
  <c r="A1326" i="43"/>
  <c r="A1327" i="43"/>
  <c r="A1319" i="43"/>
  <c r="A1304" i="43"/>
  <c r="A1305" i="43"/>
  <c r="A1306" i="43"/>
  <c r="A1307" i="43"/>
  <c r="A1308" i="43"/>
  <c r="A1309" i="43"/>
  <c r="A1310" i="43"/>
  <c r="A1311" i="43"/>
  <c r="A1312" i="43"/>
  <c r="A1313" i="43"/>
  <c r="A1314" i="43"/>
  <c r="A1315" i="43"/>
  <c r="A1316" i="43"/>
  <c r="A1317" i="43"/>
  <c r="A1303" i="43"/>
  <c r="A1290" i="43"/>
  <c r="A1291" i="43"/>
  <c r="A1292" i="43"/>
  <c r="A1293" i="43"/>
  <c r="A1294" i="43"/>
  <c r="A1295" i="43"/>
  <c r="A1296" i="43"/>
  <c r="A1297" i="43"/>
  <c r="A1298" i="43"/>
  <c r="A1299" i="43"/>
  <c r="A1300" i="43"/>
  <c r="A1301" i="43"/>
  <c r="A1289" i="43"/>
  <c r="A1287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25" i="43"/>
  <c r="A1226" i="43"/>
  <c r="A1227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84" i="43"/>
  <c r="A1285" i="43"/>
  <c r="A1286" i="43"/>
  <c r="A1205" i="43"/>
  <c r="A1202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150" i="43"/>
  <c r="A1151" i="43"/>
  <c r="A1152" i="43"/>
  <c r="A1153" i="43"/>
  <c r="A1154" i="43"/>
  <c r="A1155" i="43"/>
  <c r="A1156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130" i="43"/>
  <c r="A1125" i="43"/>
  <c r="A1126" i="43"/>
  <c r="A1007" i="43"/>
  <c r="A1008" i="43"/>
  <c r="A1009" i="43"/>
  <c r="A1010" i="43"/>
  <c r="A1011" i="43"/>
  <c r="A1012" i="43"/>
  <c r="A1013" i="43"/>
  <c r="A1014" i="43"/>
  <c r="A1015" i="43"/>
  <c r="A1016" i="43"/>
  <c r="A1017" i="43"/>
  <c r="A1018" i="43"/>
  <c r="A1019" i="43"/>
  <c r="A1020" i="43"/>
  <c r="A1021" i="43"/>
  <c r="A1022" i="43"/>
  <c r="A1023" i="43"/>
  <c r="A102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006" i="43"/>
  <c r="A1004" i="43"/>
  <c r="A988" i="43"/>
  <c r="A989" i="43"/>
  <c r="A990" i="43"/>
  <c r="A991" i="43"/>
  <c r="A992" i="43"/>
  <c r="A993" i="43"/>
  <c r="A994" i="43"/>
  <c r="A995" i="43"/>
  <c r="A996" i="43"/>
  <c r="A997" i="43"/>
  <c r="A998" i="43"/>
  <c r="A999" i="43"/>
  <c r="A1000" i="43"/>
  <c r="A1001" i="43"/>
  <c r="A1002" i="43"/>
  <c r="A1003" i="43"/>
  <c r="A987" i="43"/>
  <c r="A941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54" i="43"/>
  <c r="A95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68" i="43"/>
  <c r="A969" i="43"/>
  <c r="A970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40" i="43"/>
  <c r="A927" i="43"/>
  <c r="A928" i="43"/>
  <c r="A929" i="43"/>
  <c r="A930" i="43"/>
  <c r="A931" i="43"/>
  <c r="A932" i="43"/>
  <c r="A933" i="43"/>
  <c r="A934" i="43"/>
  <c r="A935" i="43"/>
  <c r="A936" i="43"/>
  <c r="A937" i="43"/>
  <c r="A938" i="43"/>
  <c r="A926" i="43"/>
  <c r="A745" i="43"/>
  <c r="A746" i="43"/>
  <c r="A747" i="43"/>
  <c r="A748" i="43"/>
  <c r="A749" i="43"/>
  <c r="A750" i="43"/>
  <c r="A751" i="43"/>
  <c r="A752" i="43"/>
  <c r="A753" i="43"/>
  <c r="A754" i="43"/>
  <c r="A755" i="43"/>
  <c r="A756" i="43"/>
  <c r="A757" i="43"/>
  <c r="A758" i="43"/>
  <c r="A759" i="43"/>
  <c r="A760" i="43"/>
  <c r="A761" i="43"/>
  <c r="A762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744" i="43"/>
  <c r="A698" i="43"/>
  <c r="A699" i="43"/>
  <c r="A700" i="43"/>
  <c r="A701" i="43"/>
  <c r="A702" i="43"/>
  <c r="A703" i="43"/>
  <c r="A704" i="43"/>
  <c r="A705" i="43"/>
  <c r="A706" i="43"/>
  <c r="A707" i="43"/>
  <c r="A708" i="43"/>
  <c r="A709" i="43"/>
  <c r="A710" i="43"/>
  <c r="A711" i="43"/>
  <c r="A712" i="43"/>
  <c r="A713" i="43"/>
  <c r="A714" i="43"/>
  <c r="A715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737" i="43"/>
  <c r="A738" i="43"/>
  <c r="A739" i="43"/>
  <c r="A740" i="43"/>
  <c r="A741" i="43"/>
  <c r="A742" i="43"/>
  <c r="A697" i="43"/>
  <c r="A692" i="43"/>
  <c r="A693" i="43"/>
  <c r="A694" i="43"/>
  <c r="A695" i="43"/>
  <c r="A691" i="43"/>
  <c r="A679" i="43"/>
  <c r="A680" i="43"/>
  <c r="A681" i="43"/>
  <c r="A682" i="43"/>
  <c r="A683" i="43"/>
  <c r="A684" i="43"/>
  <c r="A685" i="43"/>
  <c r="A686" i="43"/>
  <c r="A687" i="43"/>
  <c r="A688" i="43"/>
  <c r="A678" i="43"/>
  <c r="A673" i="43"/>
  <c r="A674" i="43"/>
  <c r="A675" i="43"/>
  <c r="A676" i="43"/>
  <c r="A672" i="43"/>
  <c r="A640" i="43"/>
  <c r="A641" i="43"/>
  <c r="A642" i="43"/>
  <c r="A643" i="43"/>
  <c r="A644" i="43"/>
  <c r="A645" i="43"/>
  <c r="A646" i="43"/>
  <c r="A647" i="43"/>
  <c r="A648" i="43"/>
  <c r="A649" i="43"/>
  <c r="A650" i="43"/>
  <c r="A651" i="43"/>
  <c r="A652" i="43"/>
  <c r="A653" i="43"/>
  <c r="A654" i="43"/>
  <c r="A655" i="43"/>
  <c r="A656" i="43"/>
  <c r="A657" i="43"/>
  <c r="A658" i="43"/>
  <c r="A659" i="43"/>
  <c r="A660" i="43"/>
  <c r="A661" i="43"/>
  <c r="A662" i="43"/>
  <c r="A663" i="43"/>
  <c r="A664" i="43"/>
  <c r="A665" i="43"/>
  <c r="A666" i="43"/>
  <c r="A667" i="43"/>
  <c r="A668" i="43"/>
  <c r="A669" i="43"/>
  <c r="A670" i="43"/>
  <c r="A639" i="43"/>
  <c r="A637" i="43"/>
  <c r="A603" i="43"/>
  <c r="A604" i="43"/>
  <c r="A605" i="43"/>
  <c r="A606" i="43"/>
  <c r="A607" i="43"/>
  <c r="A608" i="43"/>
  <c r="A609" i="43"/>
  <c r="A610" i="43"/>
  <c r="A611" i="43"/>
  <c r="A612" i="43"/>
  <c r="A613" i="43"/>
  <c r="A614" i="43"/>
  <c r="A615" i="43"/>
  <c r="A616" i="43"/>
  <c r="A617" i="43"/>
  <c r="A618" i="43"/>
  <c r="A619" i="43"/>
  <c r="A620" i="43"/>
  <c r="A621" i="43"/>
  <c r="A622" i="43"/>
  <c r="A623" i="43"/>
  <c r="A624" i="43"/>
  <c r="A625" i="43"/>
  <c r="A626" i="43"/>
  <c r="A627" i="43"/>
  <c r="A628" i="43"/>
  <c r="A629" i="43"/>
  <c r="A630" i="43"/>
  <c r="A631" i="43"/>
  <c r="A632" i="43"/>
  <c r="A633" i="43"/>
  <c r="A634" i="43"/>
  <c r="A635" i="43"/>
  <c r="A636" i="43"/>
  <c r="A602" i="43"/>
  <c r="A599" i="43"/>
  <c r="A600" i="43"/>
  <c r="A598" i="43"/>
  <c r="A592" i="43"/>
  <c r="A593" i="43"/>
  <c r="A594" i="43"/>
  <c r="A595" i="43"/>
  <c r="A596" i="43"/>
  <c r="A591" i="43"/>
  <c r="A577" i="43"/>
  <c r="A578" i="43"/>
  <c r="A579" i="43"/>
  <c r="A580" i="43"/>
  <c r="A581" i="43"/>
  <c r="A582" i="43"/>
  <c r="A583" i="43"/>
  <c r="A584" i="43"/>
  <c r="A585" i="43"/>
  <c r="A586" i="43"/>
  <c r="A587" i="43"/>
  <c r="A588" i="43"/>
  <c r="A589" i="43"/>
  <c r="A576" i="43"/>
  <c r="A572" i="43"/>
  <c r="A573" i="43"/>
  <c r="A574" i="43"/>
  <c r="A571" i="43"/>
  <c r="A565" i="43"/>
  <c r="A566" i="43"/>
  <c r="A567" i="43"/>
  <c r="A568" i="43"/>
  <c r="A569" i="43"/>
  <c r="A564" i="43"/>
  <c r="A554" i="43"/>
  <c r="A555" i="43"/>
  <c r="A556" i="43"/>
  <c r="A557" i="43"/>
  <c r="A558" i="43"/>
  <c r="A559" i="43"/>
  <c r="A560" i="43"/>
  <c r="A561" i="43"/>
  <c r="A562" i="43"/>
  <c r="A551" i="43"/>
  <c r="A552" i="43"/>
  <c r="A550" i="43"/>
  <c r="A541" i="43"/>
  <c r="A542" i="43"/>
  <c r="A543" i="43"/>
  <c r="A544" i="43"/>
  <c r="A545" i="43"/>
  <c r="A546" i="43"/>
  <c r="A547" i="43"/>
  <c r="A548" i="43"/>
  <c r="A540" i="43"/>
  <c r="A538" i="43"/>
  <c r="A535" i="43"/>
  <c r="A495" i="43"/>
  <c r="A496" i="43"/>
  <c r="A497" i="43"/>
  <c r="A498" i="43"/>
  <c r="A499" i="43"/>
  <c r="A500" i="43"/>
  <c r="A501" i="43"/>
  <c r="A502" i="43"/>
  <c r="A503" i="43"/>
  <c r="A504" i="43"/>
  <c r="A505" i="43"/>
  <c r="A506" i="43"/>
  <c r="A507" i="43"/>
  <c r="A508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29" i="43"/>
  <c r="A530" i="43"/>
  <c r="A531" i="43"/>
  <c r="A532" i="43"/>
  <c r="A533" i="43"/>
  <c r="A534" i="43"/>
  <c r="A494" i="43"/>
  <c r="A475" i="43"/>
  <c r="A476" i="43"/>
  <c r="A477" i="43"/>
  <c r="A478" i="43"/>
  <c r="A479" i="43"/>
  <c r="A480" i="43"/>
  <c r="A481" i="43"/>
  <c r="A482" i="43"/>
  <c r="A483" i="43"/>
  <c r="A484" i="43"/>
  <c r="A485" i="43"/>
  <c r="A486" i="43"/>
  <c r="A487" i="43"/>
  <c r="A488" i="43"/>
  <c r="A489" i="43"/>
  <c r="A490" i="43"/>
  <c r="A491" i="43"/>
  <c r="A492" i="43"/>
  <c r="A474" i="43"/>
  <c r="A362" i="43"/>
  <c r="A363" i="43"/>
  <c r="A364" i="43"/>
  <c r="A365" i="43"/>
  <c r="A366" i="43"/>
  <c r="A367" i="43"/>
  <c r="A368" i="43"/>
  <c r="A369" i="43"/>
  <c r="A370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467" i="43"/>
  <c r="A468" i="43"/>
  <c r="A469" i="43"/>
  <c r="A470" i="43"/>
  <c r="A471" i="43"/>
  <c r="A472" i="43"/>
  <c r="A361" i="43"/>
  <c r="A335" i="43"/>
  <c r="A336" i="43"/>
  <c r="A337" i="43"/>
  <c r="A338" i="43"/>
  <c r="A339" i="43"/>
  <c r="A340" i="43"/>
  <c r="A341" i="43"/>
  <c r="A342" i="43"/>
  <c r="A343" i="43"/>
  <c r="A344" i="43"/>
  <c r="A345" i="43"/>
  <c r="A346" i="43"/>
  <c r="A347" i="43"/>
  <c r="A348" i="43"/>
  <c r="A349" i="43"/>
  <c r="A350" i="43"/>
  <c r="A351" i="43"/>
  <c r="A352" i="43"/>
  <c r="A353" i="43"/>
  <c r="A354" i="43"/>
  <c r="A355" i="43"/>
  <c r="A356" i="43"/>
  <c r="A357" i="43"/>
  <c r="A358" i="43"/>
  <c r="A334" i="43"/>
  <c r="A205" i="43"/>
  <c r="A206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326" i="43"/>
  <c r="A204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494" i="43" l="1"/>
</calcChain>
</file>

<file path=xl/sharedStrings.xml><?xml version="1.0" encoding="utf-8"?>
<sst xmlns="http://schemas.openxmlformats.org/spreadsheetml/2006/main" count="6939" uniqueCount="2420">
  <si>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</si>
  <si>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</si>
  <si>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</si>
  <si>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</si>
  <si>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</si>
  <si>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</si>
  <si>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</si>
  <si>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</si>
  <si>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</si>
  <si>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</si>
  <si>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</si>
  <si>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</si>
  <si>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</si>
  <si>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</si>
  <si>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</si>
  <si>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</si>
  <si>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</si>
  <si>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</si>
  <si>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</si>
  <si>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</si>
  <si>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</si>
  <si>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</si>
  <si>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</si>
  <si>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</si>
  <si>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</si>
  <si>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</si>
  <si>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</si>
  <si>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</si>
  <si>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</si>
  <si>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</si>
  <si>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</si>
  <si>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</si>
  <si>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</si>
  <si>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</si>
  <si>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</si>
  <si>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</si>
  <si>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</si>
  <si>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</si>
  <si>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</si>
  <si>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</si>
  <si>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</si>
  <si>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</si>
  <si>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</si>
  <si>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</si>
  <si>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</si>
  <si>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</si>
  <si>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</si>
  <si>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</si>
  <si>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</si>
  <si>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</si>
  <si>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</si>
  <si>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</si>
  <si>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</si>
  <si>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</si>
  <si>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</si>
  <si>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</si>
  <si>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</si>
  <si>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</si>
  <si>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</si>
  <si>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</si>
  <si>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</si>
  <si>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</si>
  <si>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</si>
  <si>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</si>
  <si>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</si>
  <si>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</si>
  <si>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</si>
  <si>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</si>
  <si>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</si>
  <si>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</si>
  <si>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</si>
  <si>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</si>
  <si>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</si>
  <si>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</si>
  <si>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</si>
  <si>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</si>
  <si>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</si>
  <si>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</si>
  <si>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</si>
  <si>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</si>
  <si>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</si>
  <si>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</si>
  <si>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</si>
  <si>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</si>
  <si>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</si>
  <si>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</si>
  <si>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</si>
  <si>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</si>
  <si>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</si>
  <si>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</si>
  <si>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</si>
  <si>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</si>
  <si>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</si>
  <si>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</si>
  <si>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</si>
  <si>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</si>
  <si>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</si>
  <si>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</si>
  <si>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</si>
  <si>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</si>
  <si>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</si>
  <si>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</si>
  <si>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</si>
  <si>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</si>
  <si>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</si>
  <si>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</si>
  <si>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</si>
  <si>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</si>
  <si>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</si>
  <si>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</si>
  <si>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</si>
  <si>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</si>
  <si>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</si>
  <si>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</si>
  <si>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</si>
  <si>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</si>
  <si>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</si>
  <si>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</si>
  <si>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</si>
  <si>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</si>
  <si>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</si>
  <si>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</si>
  <si>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</si>
  <si>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</si>
  <si>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</si>
  <si>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</si>
  <si>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</si>
  <si>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</si>
  <si>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</si>
  <si>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</si>
  <si>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</si>
  <si>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</si>
  <si>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</si>
  <si>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</si>
  <si>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</si>
  <si>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</si>
  <si>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</si>
  <si>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</si>
  <si>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</si>
  <si>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</si>
  <si>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</si>
  <si>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</si>
  <si>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</si>
  <si>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</si>
  <si>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</si>
  <si>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</si>
  <si>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</si>
  <si>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</si>
  <si>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</si>
  <si>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</si>
  <si>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</si>
  <si>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</si>
  <si>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</si>
  <si>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</si>
  <si>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</si>
  <si>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</si>
  <si>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</si>
  <si>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</si>
  <si>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</si>
  <si>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</si>
  <si>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</si>
  <si>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</si>
  <si>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</si>
  <si>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</si>
  <si>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</si>
  <si>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</si>
  <si>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</si>
  <si>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</si>
  <si>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</si>
  <si>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</si>
  <si>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</si>
  <si>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</si>
  <si>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</si>
  <si>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</si>
  <si>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</si>
  <si>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</si>
  <si>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</si>
  <si>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</si>
  <si>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</si>
  <si>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</si>
  <si>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</si>
  <si>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</si>
  <si>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</si>
  <si>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</si>
  <si>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</si>
  <si>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</si>
  <si>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</si>
  <si>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</si>
  <si>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</si>
  <si>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</si>
  <si>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</si>
  <si>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</si>
  <si>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</si>
  <si>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</si>
  <si>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</si>
  <si>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</si>
  <si>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</si>
  <si>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</si>
  <si>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</si>
  <si>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</si>
  <si>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</si>
  <si>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</si>
  <si>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</si>
  <si>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</si>
  <si>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</si>
  <si>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</si>
  <si>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</si>
  <si>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</si>
  <si>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</si>
  <si>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</si>
  <si>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</si>
  <si>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</si>
  <si>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</si>
  <si>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</si>
  <si>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</si>
  <si>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</si>
  <si>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</si>
  <si>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</si>
  <si>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</si>
  <si>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</si>
  <si>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</si>
  <si>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</si>
  <si>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</si>
  <si>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</si>
  <si>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</si>
  <si>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</si>
  <si>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</si>
  <si>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</si>
  <si>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</si>
  <si>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</si>
  <si>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</si>
  <si>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</si>
  <si>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</si>
  <si>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</si>
  <si>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</si>
  <si>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</si>
  <si>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</si>
  <si>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</si>
  <si>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</si>
  <si>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</si>
  <si>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</si>
  <si>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</si>
  <si>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</si>
  <si>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</si>
  <si>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</si>
  <si>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</si>
  <si>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</si>
  <si>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</si>
  <si>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</si>
  <si>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</si>
  <si>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</si>
  <si>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</si>
  <si>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</si>
  <si>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</si>
  <si>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</si>
  <si>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</si>
  <si>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</si>
  <si>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</si>
  <si>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</si>
  <si>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</si>
  <si>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</si>
  <si>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</si>
  <si>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</si>
  <si>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</si>
  <si>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</si>
  <si>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</si>
  <si>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</si>
  <si>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</si>
  <si>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</si>
  <si>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</si>
  <si>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</si>
  <si>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</si>
  <si>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</si>
  <si>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</si>
  <si>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</si>
  <si>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</si>
  <si>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</si>
  <si>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</si>
  <si>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</si>
  <si>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</si>
  <si>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</si>
  <si>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</si>
  <si>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</si>
  <si>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</si>
  <si>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</si>
  <si>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</si>
  <si>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</si>
  <si>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</si>
  <si>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</si>
  <si>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</si>
  <si>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</si>
  <si>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</si>
  <si>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</si>
  <si>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</si>
  <si>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</si>
  <si>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</si>
  <si>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</si>
  <si>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</si>
  <si>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</si>
  <si>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</si>
  <si>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</si>
  <si>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</si>
  <si>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</si>
  <si>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</si>
  <si>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</si>
  <si>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</si>
  <si>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</si>
  <si>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</si>
  <si>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</si>
  <si>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</si>
  <si>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</si>
  <si>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</si>
  <si>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</si>
  <si>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</si>
  <si>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</si>
  <si>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</si>
  <si>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</si>
  <si>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</si>
  <si>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</si>
  <si>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</si>
  <si>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</si>
  <si>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</si>
  <si>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</si>
  <si>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</si>
  <si>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</si>
  <si>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</si>
  <si>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</si>
  <si>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</si>
  <si>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</si>
  <si>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</si>
  <si>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</si>
  <si>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</si>
  <si>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</si>
  <si>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</si>
  <si>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</si>
  <si>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</si>
  <si>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</si>
  <si>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</si>
  <si>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</si>
  <si>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</si>
  <si>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</si>
  <si>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</si>
  <si>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</si>
  <si>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</si>
  <si>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</si>
  <si>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</si>
  <si>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</si>
  <si>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</si>
  <si>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</si>
  <si>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</si>
  <si>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</si>
  <si>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</si>
  <si>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</si>
  <si>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</si>
  <si>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</si>
  <si>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</si>
  <si>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</si>
  <si>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</si>
  <si>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</si>
  <si>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</si>
  <si>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</si>
  <si>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</si>
  <si>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</si>
  <si>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</si>
  <si>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</si>
  <si>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</si>
  <si>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</si>
  <si>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</si>
  <si>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</si>
  <si>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</si>
  <si>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</si>
  <si>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</si>
  <si>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</si>
  <si>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</si>
  <si>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</si>
  <si>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</si>
  <si>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</si>
  <si>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</si>
  <si>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</si>
  <si>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</si>
  <si>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</si>
  <si>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</si>
  <si>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</si>
  <si>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</si>
  <si>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</si>
  <si>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</si>
  <si>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</si>
  <si>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</si>
  <si>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</si>
  <si>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</si>
  <si>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</si>
  <si>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</si>
  <si>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</si>
  <si>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</si>
  <si>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</si>
  <si>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</si>
  <si>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</si>
  <si>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</si>
  <si>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</si>
  <si>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</si>
  <si>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</si>
  <si>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</si>
  <si>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</si>
  <si>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</si>
  <si>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</si>
  <si>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</si>
  <si>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</si>
  <si>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</si>
  <si>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</si>
  <si>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</si>
  <si>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</si>
  <si>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</si>
  <si>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</si>
  <si>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</si>
  <si>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</si>
  <si>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</si>
  <si>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</si>
  <si>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</si>
  <si>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</si>
  <si>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</si>
  <si>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</si>
  <si>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</si>
  <si>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</si>
  <si>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</si>
  <si>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</si>
  <si>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</si>
  <si>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</si>
  <si>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</si>
  <si>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</si>
  <si>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</si>
  <si>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</si>
  <si>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</si>
  <si>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</si>
  <si>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</si>
  <si>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</si>
  <si>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</si>
  <si>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</si>
  <si>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</si>
  <si>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</si>
  <si>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</si>
  <si>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</si>
  <si>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</si>
  <si>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</si>
  <si>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</si>
  <si>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</si>
  <si>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</si>
  <si>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</si>
  <si>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</si>
  <si>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</si>
  <si>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</si>
  <si>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</si>
  <si>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</si>
  <si>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</si>
  <si>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</si>
  <si>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</si>
  <si>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</si>
  <si>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</si>
  <si>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</si>
  <si>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</si>
  <si>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</si>
  <si>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</si>
  <si>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</si>
  <si>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</si>
  <si>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</si>
  <si>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</si>
  <si>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</si>
  <si>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</si>
  <si>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</si>
  <si>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</si>
  <si>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</si>
  <si>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</si>
  <si>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</si>
  <si>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</si>
  <si>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</si>
  <si>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</si>
  <si>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</si>
  <si>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</si>
  <si>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</si>
  <si>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</si>
  <si>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</si>
  <si>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</si>
  <si>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</si>
  <si>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</si>
  <si>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</si>
  <si>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</si>
  <si>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</si>
  <si>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</si>
  <si>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</si>
  <si>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</si>
  <si>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</si>
  <si>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</si>
  <si>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</si>
  <si>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</si>
  <si>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</si>
  <si>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</si>
  <si>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</si>
  <si>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</si>
  <si>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</si>
  <si>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</si>
  <si>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</si>
  <si>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</si>
  <si>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</si>
  <si>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</si>
  <si>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</si>
  <si>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</si>
  <si>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</si>
  <si>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</si>
  <si>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</si>
  <si>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</si>
  <si>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</si>
  <si>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</si>
  <si>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</si>
  <si>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</si>
  <si>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</si>
  <si>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</si>
  <si>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</si>
  <si>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</si>
  <si>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</si>
  <si>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</si>
  <si>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</si>
  <si>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</si>
  <si>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</si>
  <si>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</si>
  <si>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</si>
  <si>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</si>
  <si>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</si>
  <si>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</si>
  <si>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</si>
  <si>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</si>
  <si>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</si>
  <si>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</si>
  <si>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</si>
  <si>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</si>
  <si>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</si>
  <si>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</si>
  <si>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</si>
  <si>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</si>
  <si>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</si>
  <si>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</si>
  <si>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</si>
  <si>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</si>
  <si>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</si>
  <si>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</si>
  <si>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</si>
  <si>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</si>
  <si>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</si>
  <si>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</si>
  <si>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</si>
  <si>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</si>
  <si>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</si>
  <si>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</si>
  <si>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</si>
  <si>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</si>
  <si>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</si>
  <si>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</si>
  <si>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</si>
  <si>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</si>
  <si>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</si>
  <si>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</si>
  <si>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</si>
  <si>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</si>
  <si>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</si>
  <si>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</si>
  <si>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</si>
  <si>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</si>
  <si>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</si>
  <si>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</si>
  <si>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</si>
  <si>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</si>
  <si>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</si>
  <si>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</si>
  <si>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</si>
  <si>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</si>
  <si>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</si>
  <si>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</si>
  <si>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</si>
  <si>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</si>
  <si>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</si>
  <si>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</si>
  <si>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</si>
  <si>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</si>
  <si>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</si>
  <si>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</si>
  <si>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</si>
  <si>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</si>
  <si>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</si>
  <si>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</si>
  <si>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</si>
  <si>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</si>
  <si>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</si>
  <si>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</si>
  <si>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</si>
  <si>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</si>
  <si>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</si>
  <si>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</si>
  <si>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</si>
  <si>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</si>
  <si>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</si>
  <si>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</si>
  <si>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</si>
  <si>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</si>
  <si>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</si>
  <si>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</si>
  <si>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</si>
  <si>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</si>
  <si>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</si>
  <si>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</si>
  <si>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</si>
  <si>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</si>
  <si>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</si>
  <si>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</si>
  <si>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</si>
  <si>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</si>
  <si>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</si>
  <si>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</si>
  <si>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</si>
  <si>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</si>
  <si>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</si>
  <si>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</si>
  <si>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</si>
  <si>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</si>
  <si>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</si>
  <si>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</si>
  <si>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</si>
  <si>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</si>
  <si>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</si>
  <si>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</si>
  <si>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</si>
  <si>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</si>
  <si>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</si>
  <si>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</si>
  <si>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</si>
  <si>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</si>
  <si>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</si>
  <si>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</si>
  <si>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</si>
  <si>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</si>
  <si>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</si>
  <si>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</si>
  <si>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</si>
  <si>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</si>
  <si>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</si>
  <si>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</si>
  <si>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</si>
  <si>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</si>
  <si>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</si>
  <si>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</si>
  <si>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</si>
  <si>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</si>
  <si>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</si>
  <si>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</si>
  <si>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</si>
  <si>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</si>
  <si>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</si>
  <si>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</si>
  <si>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</si>
  <si>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</si>
  <si>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</si>
  <si>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</si>
  <si>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</si>
  <si>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</si>
  <si>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</si>
  <si>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</si>
  <si>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</si>
  <si>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</si>
  <si>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</si>
  <si>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</si>
  <si>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</si>
  <si>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</si>
  <si>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</si>
  <si>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</si>
  <si>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</si>
  <si>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</si>
  <si>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</si>
  <si>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</si>
  <si>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</si>
  <si>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</si>
  <si>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</si>
  <si>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</si>
  <si>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</si>
  <si>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</si>
  <si>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</si>
  <si>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</si>
  <si>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</si>
  <si>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</si>
  <si>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</si>
  <si>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</si>
  <si>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</si>
  <si>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</si>
  <si>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</si>
  <si>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</si>
  <si>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</si>
  <si>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</si>
  <si>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</si>
  <si>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</si>
  <si>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</si>
  <si>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</si>
  <si>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</si>
  <si>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</si>
  <si>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</si>
  <si>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</si>
  <si>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</si>
  <si>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</si>
  <si>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</si>
  <si>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</si>
  <si>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</si>
  <si>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</si>
  <si>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</si>
  <si>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</si>
  <si>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</si>
  <si>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</si>
  <si>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</si>
  <si>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</si>
  <si>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</si>
  <si>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</si>
  <si>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</si>
  <si>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</si>
  <si>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</si>
  <si>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</si>
  <si>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</si>
  <si>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</si>
  <si>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</si>
  <si>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</si>
  <si>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</si>
  <si>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</si>
  <si>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</si>
  <si>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</si>
  <si>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</si>
  <si>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</si>
  <si>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</si>
  <si>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</si>
  <si>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</si>
  <si>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</si>
  <si>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</si>
  <si>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</si>
  <si>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</si>
  <si>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</si>
  <si>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</si>
  <si>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</si>
  <si>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</si>
  <si>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</si>
  <si>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</si>
  <si>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</si>
  <si>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</si>
  <si>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</si>
  <si>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</si>
  <si>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</si>
  <si>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</si>
  <si>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</si>
  <si>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</si>
  <si>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</si>
  <si>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</si>
  <si>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</si>
  <si>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</si>
  <si>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</si>
  <si>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</si>
  <si>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</si>
  <si>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</si>
  <si>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</si>
  <si>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</si>
  <si>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</si>
  <si>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</si>
  <si>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</si>
  <si>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</si>
  <si>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</si>
  <si>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</si>
  <si>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</si>
  <si>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</si>
  <si>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</si>
  <si>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</si>
  <si>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</si>
  <si>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</si>
  <si>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</si>
  <si>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</si>
  <si>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</si>
  <si>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</si>
  <si>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</si>
  <si>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</si>
  <si>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</si>
  <si>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</si>
  <si>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</si>
  <si>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</si>
  <si>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</si>
  <si>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</si>
  <si>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</si>
  <si>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</si>
  <si>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</si>
  <si>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</si>
  <si>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</si>
  <si>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</si>
  <si>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</si>
  <si>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</si>
  <si>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</si>
  <si>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</si>
  <si>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</si>
  <si>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</si>
  <si>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</si>
  <si>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</si>
  <si>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</si>
  <si>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</si>
  <si>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</si>
  <si>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</si>
  <si>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</si>
  <si>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</si>
  <si>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</si>
  <si>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</si>
  <si>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</si>
  <si>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</si>
  <si>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</si>
  <si>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</si>
  <si>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</si>
  <si>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</si>
  <si>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</si>
  <si>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</si>
  <si>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</si>
  <si>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</si>
  <si>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</si>
  <si>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</si>
  <si>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</si>
  <si>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</si>
  <si>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</si>
  <si>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</si>
  <si>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</si>
  <si>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</si>
  <si>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</si>
  <si>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</si>
  <si>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</si>
  <si>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</si>
  <si>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</si>
  <si>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</si>
  <si>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</si>
  <si>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</si>
  <si>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</si>
  <si>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</si>
  <si>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</si>
  <si>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</si>
  <si>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</si>
  <si>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</si>
  <si>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</si>
  <si>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</si>
  <si>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</si>
  <si>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</si>
  <si>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</si>
  <si>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</si>
  <si>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</si>
  <si>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</si>
  <si>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</si>
  <si>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</si>
  <si>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</si>
  <si>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</si>
  <si>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</si>
  <si>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</si>
  <si>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</si>
  <si>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</si>
  <si>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</si>
  <si>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</si>
  <si>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</si>
  <si>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</si>
  <si>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</si>
  <si>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</si>
  <si>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</si>
  <si>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</si>
  <si>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</si>
  <si>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</si>
  <si>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</si>
  <si>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</si>
  <si>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</si>
  <si>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</si>
  <si>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</si>
  <si>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</si>
  <si>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</si>
  <si>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</si>
  <si>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</si>
  <si>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</si>
  <si>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</si>
  <si>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</si>
  <si>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</si>
  <si>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</si>
  <si>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</si>
  <si>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</si>
  <si>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</si>
  <si>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</si>
  <si>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</si>
  <si>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</si>
  <si>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</si>
  <si>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</si>
  <si>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</si>
  <si>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</si>
  <si>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</si>
  <si>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</si>
  <si>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</si>
  <si>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</si>
  <si>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</si>
  <si>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</si>
  <si>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</si>
  <si>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</si>
  <si>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</si>
  <si>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</si>
  <si>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</si>
  <si>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</si>
  <si>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</si>
  <si>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</si>
  <si>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</si>
  <si>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</si>
  <si>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</si>
  <si>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</si>
  <si>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</si>
  <si>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</si>
  <si>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</si>
  <si>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</si>
  <si>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</si>
  <si>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</si>
  <si>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</si>
  <si>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</si>
  <si>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</si>
  <si>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</si>
  <si>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</si>
  <si>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</si>
  <si>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</si>
  <si>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</si>
  <si>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</si>
  <si>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</si>
  <si>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</si>
  <si>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</si>
  <si>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</si>
  <si>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</si>
  <si>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</si>
  <si>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</si>
  <si>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</si>
  <si>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</si>
  <si>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</si>
  <si>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</si>
  <si>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</si>
  <si>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</si>
  <si>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</si>
  <si>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</si>
  <si>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</si>
  <si>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</si>
  <si>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</si>
  <si>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</si>
  <si>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</si>
  <si>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</si>
  <si>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</si>
  <si>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</si>
  <si>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</si>
  <si>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</si>
  <si>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</si>
  <si>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</si>
  <si>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</si>
  <si>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</si>
  <si>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</si>
  <si>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</si>
  <si>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</si>
  <si>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</si>
  <si>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</si>
  <si>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</si>
  <si>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</si>
  <si>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</si>
  <si>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</si>
  <si>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</si>
  <si>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</si>
  <si>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</si>
  <si>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</si>
  <si>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</si>
  <si>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</si>
  <si>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</si>
  <si>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</si>
  <si>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</si>
  <si>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</si>
  <si>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</si>
  <si>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</si>
  <si>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</si>
  <si>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</si>
  <si>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</si>
  <si>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</si>
  <si>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</si>
  <si>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</si>
  <si>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</si>
  <si>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</si>
  <si>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</si>
  <si>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</si>
  <si>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</si>
  <si>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</si>
  <si>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</si>
  <si>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</si>
  <si>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</si>
  <si>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</si>
  <si>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</si>
  <si>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</si>
  <si>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</si>
  <si>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</si>
  <si>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</si>
  <si>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</si>
  <si>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</si>
  <si>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</si>
  <si>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</si>
  <si>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</si>
  <si>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</si>
  <si>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</si>
  <si>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</si>
  <si>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</si>
  <si>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</si>
  <si>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</si>
  <si>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</si>
  <si>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</si>
  <si>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</si>
  <si>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</si>
  <si>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</si>
  <si>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</si>
  <si>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</si>
  <si>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</si>
  <si>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</si>
  <si>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</si>
  <si>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</si>
  <si>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</si>
  <si>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</si>
  <si>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</si>
  <si>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</si>
  <si>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</si>
  <si>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</si>
  <si>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</si>
  <si>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</si>
  <si>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</si>
  <si>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</si>
  <si>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</si>
  <si>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</si>
  <si>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</si>
  <si>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</si>
  <si>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</si>
  <si>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</si>
  <si>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</si>
  <si>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</si>
  <si>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</si>
  <si>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</si>
  <si>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</si>
  <si>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</si>
  <si>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</si>
  <si>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</si>
  <si>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</si>
  <si>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</si>
  <si>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</si>
  <si>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</si>
  <si>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</si>
  <si>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</si>
  <si>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</si>
  <si>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</si>
  <si>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</si>
  <si>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</si>
  <si>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</si>
  <si>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</si>
  <si>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</si>
  <si>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</si>
  <si>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</si>
  <si>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</si>
  <si>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</si>
  <si>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</si>
  <si>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</si>
  <si>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</si>
  <si>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</si>
  <si>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</si>
  <si>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</si>
  <si>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</si>
  <si>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</si>
  <si>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</si>
  <si>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</si>
  <si>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</si>
  <si>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</si>
  <si>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</si>
  <si>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</si>
  <si>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</si>
  <si>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</si>
  <si>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</si>
  <si>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</si>
  <si>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</si>
  <si>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</si>
  <si>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</si>
  <si>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</si>
  <si>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</si>
  <si>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</si>
  <si>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</si>
  <si>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</si>
  <si>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</si>
  <si>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</si>
  <si>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</si>
  <si>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</si>
  <si>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</si>
  <si>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</si>
  <si>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</si>
  <si>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</si>
  <si>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</si>
  <si>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</si>
  <si>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</si>
  <si>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</si>
  <si>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</si>
  <si>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</si>
  <si>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</si>
  <si>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</si>
  <si>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</si>
  <si>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</si>
  <si>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</si>
  <si>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</si>
  <si>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</si>
  <si>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</si>
  <si>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</si>
  <si>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</si>
  <si>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</si>
  <si>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</si>
  <si>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</si>
  <si>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</si>
  <si>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</si>
  <si>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</si>
  <si>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</si>
  <si>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</si>
  <si>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</si>
  <si>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</si>
  <si>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</si>
  <si>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</si>
  <si>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</si>
  <si>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</si>
  <si>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</si>
  <si>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</si>
  <si>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</si>
  <si>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</si>
  <si>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</si>
  <si>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</si>
  <si>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</si>
  <si>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</si>
  <si>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</si>
  <si>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</si>
  <si>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</si>
  <si>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</si>
  <si>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</si>
  <si>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</si>
  <si>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</si>
  <si>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</si>
  <si>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</si>
  <si>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</si>
  <si>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</si>
  <si>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</si>
  <si>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</si>
  <si>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</si>
  <si>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</si>
  <si>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</si>
  <si>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</si>
  <si>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</si>
  <si>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</si>
  <si>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</si>
  <si>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</si>
  <si>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</si>
  <si>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</si>
  <si>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</si>
  <si>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</si>
  <si>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</si>
  <si>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</si>
  <si>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</si>
  <si>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</si>
  <si>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</si>
  <si>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</si>
  <si>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</si>
  <si>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</si>
  <si>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</si>
  <si>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</si>
  <si>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</si>
  <si>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</si>
  <si>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</si>
  <si>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</si>
  <si>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</si>
  <si>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</si>
  <si>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</si>
  <si>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</si>
  <si>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</si>
  <si>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</si>
  <si>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</si>
  <si>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</si>
  <si>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</si>
  <si>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</si>
  <si>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</si>
  <si>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</si>
  <si>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</si>
  <si>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</si>
  <si>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</si>
  <si>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</si>
  <si>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</si>
  <si>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</si>
  <si>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</si>
  <si>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</si>
  <si>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</si>
  <si>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</si>
  <si>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</si>
  <si>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</si>
  <si>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</si>
  <si>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</si>
  <si>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</si>
  <si>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</si>
  <si>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</si>
  <si>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</si>
  <si>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</si>
  <si>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</si>
  <si>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</si>
  <si>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</si>
  <si>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</si>
  <si>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</si>
  <si>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</si>
  <si>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</si>
  <si>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</si>
  <si>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</si>
  <si>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</si>
  <si>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</si>
  <si>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</si>
  <si>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</si>
  <si>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</si>
  <si>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</si>
  <si>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</si>
  <si>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</si>
  <si>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</si>
  <si>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</si>
  <si>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</si>
  <si>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</si>
  <si>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</si>
  <si>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</si>
  <si>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</si>
  <si>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</si>
  <si>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</si>
  <si>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</si>
  <si>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</si>
  <si>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</si>
  <si>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</si>
  <si>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</si>
  <si>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</si>
  <si>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</si>
  <si>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</si>
  <si>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</si>
  <si>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</si>
  <si>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</si>
  <si>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</si>
  <si>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</si>
  <si>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</si>
  <si>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</si>
  <si>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</si>
  <si>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</si>
  <si>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</si>
  <si>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</si>
  <si>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</si>
  <si>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</si>
  <si>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</si>
  <si>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</si>
  <si>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</si>
  <si>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</si>
  <si>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</si>
  <si>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</si>
  <si>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</si>
  <si>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</si>
  <si>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</si>
  <si>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</si>
  <si>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</si>
  <si>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</si>
  <si>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</si>
  <si>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</si>
  <si>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</si>
  <si>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</si>
  <si>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</si>
  <si>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</si>
  <si>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</si>
  <si>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</si>
  <si>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</si>
  <si>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</si>
  <si>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</si>
  <si>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</si>
  <si>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</si>
  <si>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</si>
  <si>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</si>
  <si>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</si>
  <si>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</si>
  <si>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</si>
  <si>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</si>
  <si>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</si>
  <si>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</si>
  <si>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</si>
  <si>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</si>
  <si>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</si>
  <si>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</si>
  <si>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</si>
  <si>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</si>
  <si>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</si>
  <si>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</si>
  <si>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</si>
  <si>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</si>
  <si>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</si>
  <si>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</si>
  <si>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</si>
  <si>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</si>
  <si>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</si>
  <si>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</si>
  <si>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</si>
  <si>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</si>
  <si>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</si>
  <si>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</si>
  <si>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</si>
  <si>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</si>
  <si>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</si>
  <si>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</si>
  <si>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</si>
  <si>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</si>
  <si>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</si>
  <si>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</si>
  <si>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</si>
  <si>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</si>
  <si>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</si>
  <si>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</si>
  <si>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</si>
  <si>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</si>
  <si>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</si>
  <si>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</si>
  <si>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</si>
  <si>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</si>
  <si>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</si>
  <si>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</si>
  <si>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</si>
  <si>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</si>
  <si>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</si>
  <si>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</si>
  <si>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</si>
  <si>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</si>
  <si>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</si>
  <si>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</si>
  <si>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</si>
  <si>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</si>
  <si>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</si>
  <si>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</si>
  <si>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</si>
  <si>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</si>
  <si>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</si>
  <si>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</si>
  <si>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</si>
  <si>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</si>
  <si>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</si>
  <si>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</si>
  <si>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</si>
  <si>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</si>
  <si>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</si>
  <si>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</si>
  <si>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</si>
  <si>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</si>
  <si>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</si>
  <si>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</si>
  <si>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</si>
  <si>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</si>
  <si>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</si>
  <si>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</si>
  <si>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</si>
  <si>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</si>
  <si>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</si>
  <si>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</si>
  <si>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</si>
  <si>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</si>
  <si>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</si>
  <si>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</si>
  <si>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</si>
  <si>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</si>
  <si>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</si>
  <si>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</si>
  <si>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</si>
  <si>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</si>
  <si>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</si>
  <si>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</si>
  <si>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</si>
  <si>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</si>
  <si>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</si>
  <si>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</si>
  <si>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</si>
  <si>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</si>
  <si>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</si>
  <si>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</si>
  <si>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</si>
  <si>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</si>
  <si>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</si>
  <si>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</si>
  <si>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</si>
  <si>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</si>
  <si>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</si>
  <si>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</si>
  <si>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</si>
  <si>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</si>
  <si>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</si>
  <si>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</si>
  <si>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</si>
  <si>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</si>
  <si>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</si>
  <si>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</si>
  <si>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</si>
  <si>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</si>
  <si>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</si>
  <si>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</si>
  <si>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</si>
  <si>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</si>
  <si>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</si>
  <si>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</si>
  <si>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</si>
  <si>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</si>
  <si>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</si>
  <si>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</si>
  <si>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</si>
  <si>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</si>
  <si>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</si>
  <si>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</si>
  <si>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</si>
  <si>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</si>
  <si>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</si>
  <si>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</si>
  <si>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</si>
  <si>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</si>
  <si>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</si>
  <si>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</si>
  <si>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</si>
  <si>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</si>
  <si>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</si>
  <si>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</si>
  <si>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</si>
  <si>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</si>
  <si>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</si>
  <si>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</si>
  <si>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</si>
  <si>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</si>
  <si>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</si>
  <si>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</si>
  <si>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</si>
  <si>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</si>
  <si>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</si>
  <si>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</si>
  <si>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</si>
  <si>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</si>
  <si>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</si>
  <si>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</si>
  <si>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</si>
  <si>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</si>
  <si>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</si>
  <si>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</si>
  <si>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</si>
  <si>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</si>
  <si>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</si>
  <si>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</si>
  <si>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</si>
  <si>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</si>
  <si>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</si>
  <si>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</si>
  <si>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</si>
  <si>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</si>
  <si>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</si>
  <si>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</si>
  <si>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</si>
  <si>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</si>
  <si>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</si>
  <si>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</si>
  <si>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</si>
  <si>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</si>
  <si>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</si>
  <si>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</si>
  <si>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</si>
  <si>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</si>
  <si>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</si>
  <si>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</si>
  <si>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</si>
  <si>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</si>
  <si>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</si>
  <si>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</si>
  <si>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</si>
  <si>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</si>
  <si>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</si>
  <si>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</si>
  <si>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</si>
  <si>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</si>
  <si>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</si>
  <si>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</si>
  <si>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</si>
  <si>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</si>
  <si>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</si>
  <si>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</si>
  <si>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</si>
  <si>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</si>
  <si>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</si>
  <si>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</si>
  <si>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</si>
  <si>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</si>
  <si>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</si>
  <si>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</si>
  <si>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</si>
  <si>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</si>
  <si>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</si>
  <si>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</si>
  <si>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</si>
  <si>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</si>
  <si>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</si>
  <si>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</si>
  <si>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</si>
  <si>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</si>
  <si>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</si>
  <si>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</si>
  <si>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</si>
  <si>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</si>
  <si>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</si>
  <si>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</si>
  <si>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</si>
  <si>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</si>
  <si>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</si>
  <si>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</si>
  <si>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</si>
  <si>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</si>
  <si>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</si>
  <si>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</si>
  <si>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</si>
  <si>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</si>
  <si>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</si>
  <si>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</si>
  <si>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</si>
  <si>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</si>
  <si>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</si>
  <si>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</si>
  <si>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</si>
  <si>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</si>
  <si>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</si>
  <si>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</si>
  <si>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</si>
  <si>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</si>
  <si>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</si>
  <si>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</si>
  <si>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</si>
  <si>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</si>
  <si>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</si>
  <si>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</si>
  <si>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</si>
  <si>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</si>
  <si>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</si>
  <si>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</si>
  <si>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</si>
  <si>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</si>
  <si>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</si>
  <si>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</si>
  <si>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</si>
  <si>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</si>
  <si>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</si>
  <si>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</si>
  <si>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</si>
  <si>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</si>
  <si>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</si>
  <si>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</si>
  <si>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</si>
  <si>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</si>
  <si>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</si>
  <si>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</si>
  <si>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</si>
  <si>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</si>
  <si>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</si>
  <si>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</si>
  <si>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</si>
  <si>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</si>
  <si>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</si>
  <si>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</si>
  <si>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</si>
  <si>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</si>
  <si>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</si>
  <si>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</si>
  <si>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</si>
  <si>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</si>
  <si>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</si>
  <si>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</si>
  <si>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</si>
  <si>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</si>
  <si>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</si>
  <si>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</si>
  <si>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</si>
  <si>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</si>
  <si>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</si>
  <si>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</si>
  <si>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</si>
  <si>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</si>
  <si>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</si>
  <si>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</si>
  <si>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</si>
  <si>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</si>
  <si>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</si>
  <si>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</si>
  <si>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</si>
  <si>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</si>
  <si>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</si>
  <si>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</si>
  <si>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</si>
  <si>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</si>
  <si>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</si>
  <si>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</si>
  <si>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</si>
  <si>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</si>
  <si>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</si>
  <si>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</si>
  <si>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</si>
  <si>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</si>
  <si>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</si>
  <si>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</si>
  <si>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</si>
  <si>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</si>
  <si>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</si>
  <si>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</si>
  <si>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</si>
  <si>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</si>
  <si>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</si>
  <si>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</si>
  <si>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</si>
  <si>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</si>
  <si>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</si>
  <si>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</si>
  <si>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</si>
  <si>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</si>
  <si>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</si>
  <si>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</si>
  <si>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</si>
  <si>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</si>
  <si>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</si>
  <si>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</si>
  <si>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</si>
  <si>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</si>
  <si>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</si>
  <si>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</si>
  <si>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</si>
  <si>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</si>
  <si>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</si>
  <si>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</si>
  <si>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</si>
  <si>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</si>
  <si>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</si>
  <si>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</si>
  <si>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</si>
  <si>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</si>
  <si>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</si>
  <si>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</si>
  <si>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</si>
  <si>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</si>
  <si>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</si>
  <si>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</si>
  <si>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</si>
  <si>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</si>
  <si>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</si>
  <si>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</si>
  <si>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</si>
  <si>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</si>
  <si>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</si>
  <si>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</si>
  <si>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</si>
  <si>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</si>
  <si>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</si>
  <si>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</si>
  <si>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</si>
  <si>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</si>
  <si>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</si>
  <si>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</si>
  <si>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</si>
  <si>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</si>
  <si>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</si>
  <si>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</si>
  <si>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</si>
  <si>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</si>
  <si>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</si>
  <si>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</si>
  <si>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</si>
  <si>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</si>
  <si>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</si>
  <si>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</si>
  <si>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</si>
  <si>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</si>
  <si>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</si>
  <si>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</si>
  <si>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</si>
  <si>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</si>
  <si>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</si>
  <si>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</si>
  <si>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</si>
  <si>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</si>
  <si>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</si>
  <si>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</si>
  <si>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</si>
  <si>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</si>
  <si>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</si>
  <si>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</si>
  <si>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</si>
  <si>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</si>
  <si>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</si>
  <si>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</si>
  <si>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</si>
  <si>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</si>
  <si>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</si>
  <si>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</si>
  <si>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</si>
  <si>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</si>
  <si>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</si>
  <si>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</si>
  <si>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</si>
  <si>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</si>
  <si>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</si>
  <si>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</si>
  <si>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</si>
  <si>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</si>
  <si>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</si>
  <si>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</si>
  <si>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</si>
  <si>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</si>
  <si>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</si>
  <si>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</si>
  <si>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</si>
  <si>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</si>
  <si>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</si>
  <si>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</si>
  <si>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</si>
  <si>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</si>
  <si>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</si>
  <si>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</si>
  <si>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</si>
  <si>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</si>
  <si>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</si>
  <si>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</si>
  <si>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</si>
  <si>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</si>
  <si>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</si>
  <si>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</si>
  <si>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</si>
  <si>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</si>
  <si>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</si>
  <si>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</si>
  <si>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</si>
  <si>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</si>
  <si>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</si>
  <si>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</si>
  <si>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</si>
  <si>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</si>
  <si>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</si>
  <si>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</si>
  <si>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</si>
  <si>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</si>
  <si>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</si>
  <si>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</si>
  <si>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</si>
  <si>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</si>
  <si>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</si>
  <si>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</si>
  <si>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</si>
  <si>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</si>
  <si>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</si>
  <si>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</si>
  <si>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</si>
  <si>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</si>
  <si>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</si>
  <si>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</si>
  <si>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</si>
  <si>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</si>
  <si>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</si>
  <si>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</si>
  <si>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</si>
  <si>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</si>
  <si>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</si>
  <si>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</si>
  <si>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</si>
  <si>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</si>
  <si>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</si>
  <si>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</si>
  <si>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</si>
  <si>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</si>
  <si>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</si>
  <si>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</si>
  <si>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</si>
  <si>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</si>
  <si>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</si>
  <si>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</si>
  <si>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</si>
  <si>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</si>
  <si>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</si>
  <si>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</si>
  <si>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</si>
  <si>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</si>
  <si>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</si>
  <si>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</si>
  <si>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</si>
  <si>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</si>
  <si>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</si>
  <si>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</si>
  <si>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</si>
  <si>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</si>
  <si>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</si>
  <si>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</si>
  <si>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</si>
  <si>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</si>
  <si>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</si>
  <si>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</si>
  <si>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</si>
  <si>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</si>
  <si>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</si>
  <si>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</si>
  <si>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</si>
  <si>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</si>
  <si>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</si>
  <si>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</si>
  <si>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</si>
  <si>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</si>
  <si>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</si>
  <si>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</si>
  <si>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</si>
  <si>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</si>
  <si>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</si>
  <si>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</si>
  <si>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</si>
  <si>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</si>
  <si>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</si>
  <si>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</si>
  <si>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</si>
  <si>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</si>
  <si>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</si>
  <si>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</si>
  <si>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</si>
  <si>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</si>
  <si>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</si>
  <si>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</si>
  <si>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</si>
  <si>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</si>
  <si>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</si>
  <si>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</si>
  <si>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</si>
  <si>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</si>
  <si>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</si>
  <si>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</si>
  <si>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</si>
  <si>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</si>
  <si>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</si>
  <si>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</si>
  <si>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</si>
  <si>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</si>
  <si>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</si>
  <si>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</si>
  <si>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</si>
  <si>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</si>
  <si>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</si>
  <si>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</si>
  <si>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</si>
  <si>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</si>
  <si>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</si>
  <si>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</si>
  <si>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</si>
  <si>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</si>
  <si>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</si>
  <si>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</si>
  <si>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</si>
  <si>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</si>
  <si>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</si>
  <si>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</si>
  <si>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</si>
  <si>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</si>
  <si>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</si>
  <si>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</si>
  <si>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</si>
  <si>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</si>
  <si>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</si>
  <si>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</si>
  <si>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</si>
  <si>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</si>
  <si>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</si>
  <si>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</si>
  <si>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</si>
  <si>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</si>
  <si>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</si>
  <si>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</si>
  <si>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</si>
  <si>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</si>
  <si>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</si>
  <si>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</si>
  <si>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</si>
  <si>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</si>
  <si>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</si>
  <si>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</si>
  <si>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</si>
  <si>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</si>
  <si>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</si>
  <si>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</si>
  <si>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</si>
  <si>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</si>
  <si>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</si>
  <si>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</si>
  <si>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</si>
  <si>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</si>
  <si>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</si>
  <si>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</si>
  <si>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</si>
  <si>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</si>
  <si>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</si>
  <si>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</si>
  <si>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</si>
  <si>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</si>
  <si>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</si>
  <si>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</si>
  <si>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</si>
  <si>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</si>
  <si>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</si>
  <si>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</si>
  <si>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</si>
  <si>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</si>
  <si>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</si>
  <si>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</si>
  <si>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</si>
  <si>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</si>
  <si>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</si>
  <si>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</si>
  <si>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</si>
  <si>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</si>
  <si>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</si>
  <si>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</si>
  <si>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</si>
  <si>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</si>
  <si>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</si>
  <si>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</si>
  <si>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</si>
  <si>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</si>
  <si>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</si>
  <si>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</si>
  <si>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</si>
  <si>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</si>
  <si>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</si>
  <si>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</si>
  <si>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</si>
  <si>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</si>
  <si>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</si>
  <si>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</si>
  <si>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工場</t>
    <phoneticPr fontId="2"/>
  </si>
  <si>
    <t>※TNF-D・ハイブリッド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</si>
  <si>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</si>
  <si>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</si>
  <si>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</si>
  <si>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</si>
  <si>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</si>
  <si>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</si>
  <si>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</si>
  <si>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</si>
  <si>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</si>
  <si>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</si>
  <si>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</si>
  <si>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</si>
  <si>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</si>
  <si>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</si>
  <si>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</si>
  <si>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</si>
  <si>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</si>
  <si>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</si>
  <si>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</si>
  <si>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</si>
  <si>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</si>
  <si>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</si>
  <si>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</si>
  <si>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</si>
  <si>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</si>
  <si>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</si>
  <si>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</si>
  <si>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</si>
  <si>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</si>
  <si>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</si>
  <si>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</si>
  <si>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</si>
  <si>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</si>
  <si>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</si>
  <si>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</si>
  <si>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</si>
  <si>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</si>
  <si>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</si>
  <si>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</si>
  <si>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</si>
  <si>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</si>
  <si>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</si>
  <si>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</si>
  <si>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</si>
  <si>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</si>
  <si>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</si>
  <si>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</si>
  <si>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</si>
  <si>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</si>
  <si>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</si>
  <si>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</si>
  <si>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</si>
  <si>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</si>
  <si>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</si>
  <si>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</si>
  <si>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</si>
  <si>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</si>
  <si>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</si>
  <si>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</si>
  <si>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</si>
  <si>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</si>
  <si>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</si>
  <si>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</si>
  <si>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</si>
  <si>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</si>
  <si>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</si>
  <si>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</si>
  <si>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</si>
  <si>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</si>
  <si>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</si>
  <si>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</si>
  <si>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</si>
  <si>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</si>
  <si>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</si>
  <si>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</si>
  <si>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</si>
  <si>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</si>
  <si>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</si>
  <si>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</si>
  <si>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</si>
  <si>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</si>
  <si>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</si>
  <si>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</si>
  <si>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</si>
  <si>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</si>
  <si>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</si>
  <si>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</si>
  <si>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</si>
  <si>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</si>
  <si>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</si>
  <si>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</si>
  <si>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</si>
  <si>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</si>
  <si>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</si>
  <si>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</si>
  <si>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</si>
  <si>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</si>
  <si>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</si>
  <si>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</si>
  <si>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</si>
  <si>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</si>
  <si>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</si>
  <si>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</si>
  <si>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</si>
  <si>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</si>
  <si>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</si>
  <si>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</si>
  <si>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</si>
  <si>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</si>
  <si>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</si>
  <si>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</si>
  <si>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</si>
  <si>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</si>
  <si>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</si>
  <si>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</si>
  <si>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</si>
  <si>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</si>
  <si>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</si>
  <si>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</si>
  <si>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</si>
  <si>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</si>
  <si>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</si>
  <si>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</si>
  <si>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</si>
  <si>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</si>
  <si>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</si>
  <si>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</si>
  <si>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</si>
  <si>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</si>
  <si>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</si>
  <si>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</si>
  <si>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</si>
  <si>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</si>
  <si>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</si>
  <si>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</si>
  <si>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</si>
  <si>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</si>
  <si>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</si>
  <si>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</si>
  <si>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</si>
  <si>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</si>
  <si>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</si>
  <si>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</si>
  <si>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</si>
  <si>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</si>
  <si>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</si>
  <si>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</si>
  <si>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</si>
  <si>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</si>
  <si>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</si>
  <si>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</si>
  <si>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</si>
  <si>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</si>
  <si>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</si>
  <si>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</si>
  <si>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</si>
  <si>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</si>
  <si>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</si>
  <si>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</si>
  <si>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</si>
  <si>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</si>
  <si>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</si>
  <si>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</si>
  <si>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</si>
  <si>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</si>
  <si>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</si>
  <si>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</si>
  <si>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</si>
  <si>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</si>
  <si>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</si>
  <si>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</si>
  <si>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</si>
  <si>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</si>
  <si>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</si>
  <si>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</si>
  <si>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</si>
  <si>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</si>
  <si>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</si>
  <si>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</si>
  <si>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</si>
  <si>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</si>
  <si>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</si>
  <si>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</si>
  <si>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</si>
  <si>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</si>
  <si>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</si>
  <si>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</si>
  <si>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</si>
  <si>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</si>
  <si>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</si>
  <si>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</si>
  <si>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</si>
  <si>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</si>
  <si>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</si>
  <si>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</si>
  <si>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</si>
  <si>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</si>
  <si>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</si>
  <si>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</si>
  <si>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</si>
  <si>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</si>
  <si>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</si>
  <si>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</si>
  <si>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</si>
  <si>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</si>
  <si>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</si>
  <si>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</si>
  <si>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</si>
  <si>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</si>
  <si>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</si>
  <si>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</si>
  <si>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</si>
  <si>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</si>
  <si>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</si>
  <si>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</si>
  <si>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</si>
  <si>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</si>
  <si>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</si>
  <si>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</si>
  <si>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</si>
  <si>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</si>
  <si>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</si>
  <si>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</si>
  <si>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</si>
  <si>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</si>
  <si>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</si>
  <si>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</si>
  <si>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</si>
  <si>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</si>
  <si>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</si>
  <si>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</si>
  <si>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</si>
  <si>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</si>
  <si>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</si>
  <si>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</si>
  <si>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</si>
  <si>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</si>
  <si>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</si>
  <si>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</si>
  <si>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</si>
  <si>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</si>
  <si>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</si>
  <si>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</si>
  <si>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</si>
  <si>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</si>
  <si>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</si>
  <si>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</si>
  <si>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</si>
  <si>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</si>
  <si>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</si>
  <si>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</si>
  <si>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</si>
  <si>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</si>
  <si>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</si>
  <si>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</si>
  <si>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</si>
  <si>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</si>
  <si>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</si>
  <si>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</si>
  <si>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</si>
  <si>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</si>
  <si>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</si>
  <si>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</si>
  <si>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</si>
  <si>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</si>
  <si>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</si>
  <si>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</si>
  <si>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</si>
  <si>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</si>
  <si>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</si>
  <si>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</si>
  <si>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</si>
  <si>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</si>
  <si>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</si>
  <si>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</si>
  <si>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</si>
  <si>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</si>
  <si>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</si>
  <si>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</si>
  <si>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</si>
  <si>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</si>
  <si>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</si>
  <si>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</si>
  <si>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</si>
  <si>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</si>
  <si>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</si>
  <si>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</si>
  <si>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</si>
  <si>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</si>
  <si>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</si>
  <si>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</si>
  <si>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</si>
  <si>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</si>
  <si>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</si>
  <si>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</si>
  <si>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</si>
  <si>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</si>
  <si>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</si>
  <si>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</si>
  <si>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</si>
  <si>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</si>
  <si>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</si>
  <si>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</si>
  <si>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</si>
  <si>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</si>
  <si>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</si>
  <si>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</si>
  <si>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</si>
  <si>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</si>
  <si>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</si>
  <si>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</si>
  <si>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</si>
  <si>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</si>
  <si>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</si>
  <si>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</si>
  <si>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</si>
  <si>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</si>
  <si>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</si>
  <si>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</si>
  <si>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</si>
  <si>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</si>
  <si>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</si>
  <si>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</si>
  <si>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</si>
  <si>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</si>
  <si>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</si>
  <si>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</si>
  <si>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</si>
  <si>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</si>
  <si>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</si>
  <si>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</si>
  <si>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</si>
  <si>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</si>
  <si>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</si>
  <si>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</si>
  <si>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</si>
  <si>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</si>
  <si>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</si>
  <si>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</si>
  <si>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</si>
  <si>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</si>
  <si>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</si>
  <si>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</si>
  <si>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</si>
  <si>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</si>
  <si>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</si>
  <si>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</si>
  <si>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</si>
  <si>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</si>
  <si>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</si>
  <si>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</si>
  <si>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</si>
  <si>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</si>
  <si>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</si>
  <si>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</si>
  <si>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</si>
  <si>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</si>
  <si>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</si>
  <si>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</si>
  <si>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</si>
  <si>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</si>
  <si>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</si>
  <si>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</si>
  <si>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</si>
  <si>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</si>
  <si>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</si>
  <si>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</si>
  <si>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</si>
  <si>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</si>
  <si>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</si>
  <si>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</si>
  <si>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</si>
  <si>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</si>
  <si>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</si>
  <si>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</si>
  <si>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</si>
  <si>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</si>
  <si>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</si>
  <si>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</si>
  <si>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</si>
  <si>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</si>
  <si>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</si>
  <si>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</si>
  <si>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</si>
  <si>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</si>
  <si>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</si>
  <si>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</si>
  <si>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</si>
  <si>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</si>
  <si>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</si>
  <si>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</si>
  <si>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</si>
  <si>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</si>
  <si>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</si>
  <si>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</si>
  <si>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</si>
  <si>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</si>
  <si>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</si>
  <si>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</si>
  <si>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</si>
  <si>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</si>
  <si>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</si>
  <si>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</si>
  <si>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</si>
  <si>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</si>
  <si>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</si>
  <si>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</si>
  <si>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</si>
  <si>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</si>
  <si>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</si>
  <si>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</si>
  <si>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※ハイブリッド</t>
    <phoneticPr fontId="2"/>
  </si>
  <si>
    <t>※ＷＴ</t>
    <phoneticPr fontId="2"/>
  </si>
  <si>
    <t>※地盤改良解体工事</t>
    <rPh sb="1" eb="3">
      <t>ジバン</t>
    </rPh>
    <rPh sb="3" eb="5">
      <t>カイリョウ</t>
    </rPh>
    <rPh sb="5" eb="7">
      <t>カイタイ</t>
    </rPh>
    <rPh sb="7" eb="9">
      <t>コウジ</t>
    </rPh>
    <phoneticPr fontId="2"/>
  </si>
  <si>
    <t>※WT</t>
    <phoneticPr fontId="2"/>
  </si>
  <si>
    <t>※WT</t>
    <phoneticPr fontId="2"/>
  </si>
  <si>
    <t>※T-BAGS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</si>
  <si>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</si>
  <si>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</si>
  <si>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</si>
  <si>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</si>
  <si>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</si>
  <si>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</si>
  <si>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</si>
  <si>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</si>
  <si>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</si>
  <si>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</si>
  <si>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</si>
  <si>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</si>
  <si>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</si>
  <si>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</si>
  <si>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</si>
  <si>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</si>
  <si>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</si>
  <si>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</si>
  <si>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</si>
  <si>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</si>
  <si>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</si>
  <si>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</si>
  <si>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</si>
  <si>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</si>
  <si>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</si>
  <si>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</si>
  <si>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</si>
  <si>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</si>
  <si>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</si>
  <si>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</si>
  <si>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</si>
  <si>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</si>
  <si>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</si>
  <si>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※TNF-D</t>
    <phoneticPr fontId="2"/>
  </si>
  <si>
    <t>※TNF+</t>
    <phoneticPr fontId="2"/>
  </si>
  <si>
    <t>※ハイブリッド</t>
    <phoneticPr fontId="2"/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</si>
  <si>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</si>
  <si>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</si>
  <si>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</si>
  <si>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</si>
  <si>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</si>
  <si>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</si>
  <si>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</si>
  <si>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</si>
  <si>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</si>
  <si>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</si>
  <si>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</si>
  <si>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</si>
  <si>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</si>
  <si>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</si>
  <si>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</si>
  <si>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</si>
  <si>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</si>
  <si>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</si>
  <si>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クスリのアオキ潟端店</t>
    <phoneticPr fontId="2"/>
  </si>
  <si>
    <t>石川県河北郡</t>
    <phoneticPr fontId="2"/>
  </si>
  <si>
    <t>キョーユー㈱新工場棟</t>
  </si>
  <si>
    <t>宮城県遠田郡</t>
  </si>
  <si>
    <t>2020年6月末現在</t>
    <rPh sb="4" eb="5">
      <t>ネン</t>
    </rPh>
    <phoneticPr fontId="2"/>
  </si>
  <si>
    <t>日本海冷凍魚㈱冷蔵庫　2期工事　</t>
  </si>
  <si>
    <t>扶桑商会倉庫</t>
  </si>
  <si>
    <t>丸善運輸関西株式会社　神戸東灘区倉庫</t>
  </si>
  <si>
    <t>兵庫県神戸市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</si>
  <si>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7"/>
  </si>
  <si>
    <t>JAみちのく村山　大石田低温倉庫</t>
  </si>
  <si>
    <t>山形県北村山郡</t>
  </si>
  <si>
    <t>バロー穂積店</t>
  </si>
  <si>
    <t>岐阜県瑞穂市</t>
  </si>
  <si>
    <t>バロー岡崎駅南店</t>
  </si>
  <si>
    <t>愛知県岡崎市</t>
  </si>
  <si>
    <t>クリエイトエス・ディー厚木旭町店</t>
  </si>
  <si>
    <t>神奈川県厚木市</t>
  </si>
  <si>
    <t>V・drug豊田東山店</t>
  </si>
  <si>
    <t>カインズ羽生店テナント棟</t>
  </si>
  <si>
    <t>埼玉県羽生市</t>
  </si>
  <si>
    <t>大京従業員宿舎棟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</si>
</sst>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8" xfId="0" applyFont="1" applyFill="1" applyBorder="1" applyAlignment="1">
      <alignment vertical="center" shrinkToFit="1"/>
    </xf>
    <xf numFmtId="38" fontId="33" fillId="25" borderId="16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17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38" fontId="33" fillId="0" borderId="17" xfId="44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177" fontId="33" fillId="0" borderId="17" xfId="0" applyNumberFormat="1" applyFont="1" applyBorder="1" applyAlignment="1">
      <alignment horizontal="center" vertical="center" shrinkToFit="1"/>
    </xf>
    <xf numFmtId="2" fontId="33" fillId="0" borderId="17" xfId="0" applyNumberFormat="1" applyFont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38" fontId="33" fillId="0" borderId="17" xfId="44" applyFont="1" applyFill="1" applyBorder="1" applyAlignment="1">
      <alignment horizontal="right" vertical="center" shrinkToFit="1"/>
    </xf>
    <xf numFmtId="0" fontId="33" fillId="0" borderId="17" xfId="0" applyFont="1" applyFill="1" applyBorder="1" applyAlignment="1">
      <alignment vertical="center" shrinkToFit="1"/>
    </xf>
    <xf numFmtId="177" fontId="33" fillId="0" borderId="17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horizontal="center" vertical="center" shrinkToFit="1"/>
    </xf>
    <xf numFmtId="2" fontId="33" fillId="0" borderId="17" xfId="0" applyNumberFormat="1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vertical="center" shrinkToFit="1"/>
    </xf>
    <xf numFmtId="38" fontId="33" fillId="0" borderId="21" xfId="44" applyFont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6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1" xfId="0" applyFont="1" applyFill="1" applyBorder="1" applyAlignment="1">
      <alignment vertical="center" shrinkToFit="1"/>
    </xf>
    <xf numFmtId="38" fontId="33" fillId="0" borderId="21" xfId="44" applyFont="1" applyFill="1" applyBorder="1" applyAlignment="1">
      <alignment horizontal="right" vertical="center" shrinkToFit="1"/>
    </xf>
    <xf numFmtId="177" fontId="33" fillId="0" borderId="21" xfId="0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center" vertical="center" shrinkToFit="1"/>
    </xf>
    <xf numFmtId="2" fontId="33" fillId="0" borderId="21" xfId="0" applyNumberFormat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left" vertical="center" shrinkToFit="1"/>
    </xf>
    <xf numFmtId="38" fontId="33" fillId="0" borderId="30" xfId="44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6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177" fontId="33" fillId="0" borderId="29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vertical="center" shrinkToFit="1"/>
    </xf>
    <xf numFmtId="38" fontId="33" fillId="0" borderId="32" xfId="44" applyFont="1" applyFill="1" applyBorder="1" applyAlignment="1">
      <alignment horizontal="right" vertical="center" shrinkToFit="1"/>
    </xf>
    <xf numFmtId="177" fontId="33" fillId="0" borderId="32" xfId="0" applyNumberFormat="1" applyFont="1" applyFill="1" applyBorder="1" applyAlignment="1">
      <alignment horizontal="center" vertical="center" shrinkToFit="1"/>
    </xf>
    <xf numFmtId="0" fontId="33" fillId="0" borderId="45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17" xfId="0" applyFont="1" applyFill="1" applyBorder="1" applyAlignment="1">
      <alignment horizontal="left" vertical="center" shrinkToFit="1"/>
    </xf>
    <xf numFmtId="0" fontId="33" fillId="27" borderId="17" xfId="0" applyFont="1" applyFill="1" applyBorder="1" applyAlignment="1">
      <alignment vertical="center" shrinkToFit="1"/>
    </xf>
    <xf numFmtId="38" fontId="33" fillId="27" borderId="17" xfId="44" applyFont="1" applyFill="1" applyBorder="1" applyAlignment="1">
      <alignment horizontal="right" vertical="center" shrinkToFit="1"/>
    </xf>
    <xf numFmtId="177" fontId="33" fillId="27" borderId="17" xfId="0" applyNumberFormat="1" applyFont="1" applyFill="1" applyBorder="1" applyAlignment="1">
      <alignment horizontal="center" vertical="center" shrinkToFit="1"/>
    </xf>
    <xf numFmtId="0" fontId="35" fillId="27" borderId="17" xfId="0" applyFont="1" applyFill="1" applyBorder="1" applyAlignment="1">
      <alignment horizontal="left" vertical="center" shrinkToFit="1"/>
    </xf>
    <xf numFmtId="0" fontId="33" fillId="27" borderId="2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7" xfId="44" applyFont="1" applyFill="1" applyBorder="1" applyAlignment="1">
      <alignment vertical="center" shrinkToFit="1"/>
    </xf>
    <xf numFmtId="38" fontId="33" fillId="0" borderId="17" xfId="44" applyFont="1" applyFill="1" applyBorder="1" applyAlignment="1">
      <alignment horizontal="center" vertical="center" shrinkToFit="1"/>
    </xf>
    <xf numFmtId="38" fontId="33" fillId="0" borderId="22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left" vertical="center"/>
    </xf>
    <xf numFmtId="3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8" fontId="33" fillId="0" borderId="16" xfId="44" applyFont="1" applyFill="1" applyBorder="1" applyAlignment="1">
      <alignment vertical="center" shrinkToFit="1"/>
    </xf>
    <xf numFmtId="38" fontId="35" fillId="0" borderId="17" xfId="45" applyFont="1" applyFill="1" applyBorder="1" applyAlignment="1">
      <alignment horizontal="left" vertical="center" shrinkToFit="1"/>
    </xf>
    <xf numFmtId="38" fontId="33" fillId="0" borderId="17" xfId="44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38" fontId="33" fillId="0" borderId="17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7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38" fontId="33" fillId="0" borderId="17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7" xfId="45" applyFont="1" applyFill="1" applyBorder="1" applyAlignment="1">
      <alignment horizontal="left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7" xfId="45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2" fontId="33" fillId="0" borderId="14" xfId="0" applyNumberFormat="1" applyFont="1" applyFill="1" applyBorder="1" applyAlignment="1">
      <alignment horizontal="left" vertical="center" shrinkToFit="1"/>
    </xf>
    <xf numFmtId="0" fontId="33" fillId="0" borderId="17" xfId="61" applyFont="1" applyFill="1" applyBorder="1" applyAlignment="1" applyProtection="1">
      <alignment horizontal="left" vertical="center" shrinkToFit="1"/>
      <protection locked="0"/>
    </xf>
    <xf numFmtId="177" fontId="33" fillId="0" borderId="17" xfId="0" applyNumberFormat="1" applyFont="1" applyBorder="1" applyAlignment="1">
      <alignment horizontal="left" vertical="center" shrinkToFit="1"/>
    </xf>
    <xf numFmtId="38" fontId="33" fillId="24" borderId="17" xfId="44" applyFont="1" applyFill="1" applyBorder="1" applyAlignment="1">
      <alignment horizontal="right" vertical="center" shrinkToFit="1"/>
    </xf>
    <xf numFmtId="38" fontId="33" fillId="0" borderId="17" xfId="44" applyFont="1" applyFill="1" applyBorder="1" applyAlignment="1">
      <alignment horizontal="right" vertical="center"/>
    </xf>
    <xf numFmtId="38" fontId="33" fillId="0" borderId="17" xfId="45" applyFont="1" applyFill="1" applyBorder="1" applyAlignment="1">
      <alignment horizontal="right" vertical="center"/>
    </xf>
    <xf numFmtId="38" fontId="33" fillId="0" borderId="17" xfId="44" applyFont="1" applyFill="1" applyBorder="1" applyAlignment="1">
      <alignment horizontal="right" vertical="center" wrapText="1"/>
    </xf>
    <xf numFmtId="38" fontId="33" fillId="0" borderId="17" xfId="45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27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wrapText="1" shrinkToFit="1"/>
    </xf>
    <xf numFmtId="38" fontId="35" fillId="0" borderId="12" xfId="45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38" fontId="35" fillId="0" borderId="20" xfId="45" applyFont="1" applyFill="1" applyBorder="1" applyAlignment="1">
      <alignment horizontal="left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vertical="center" shrinkToFit="1"/>
    </xf>
    <xf numFmtId="38" fontId="35" fillId="0" borderId="30" xfId="45" applyFont="1" applyFill="1" applyBorder="1" applyAlignment="1">
      <alignment horizontal="left" vertical="center" shrinkToFit="1"/>
    </xf>
    <xf numFmtId="38" fontId="35" fillId="0" borderId="21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0" fontId="33" fillId="0" borderId="12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2" fontId="33" fillId="0" borderId="29" xfId="0" applyNumberFormat="1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27" borderId="14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left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33" fillId="0" borderId="3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78" fontId="33" fillId="0" borderId="32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38" fontId="33" fillId="0" borderId="20" xfId="44" applyFont="1" applyFill="1" applyBorder="1" applyAlignment="1">
      <alignment horizontal="right" vertical="center"/>
    </xf>
    <xf numFmtId="38" fontId="33" fillId="27" borderId="14" xfId="44" applyFont="1" applyFill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0" borderId="12" xfId="44" applyFont="1" applyFill="1" applyBorder="1" applyAlignment="1">
      <alignment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vertical="center"/>
    </xf>
    <xf numFmtId="38" fontId="33" fillId="0" borderId="16" xfId="44" applyFont="1" applyFill="1" applyBorder="1" applyAlignment="1">
      <alignment horizontal="right" vertical="center"/>
    </xf>
    <xf numFmtId="38" fontId="33" fillId="27" borderId="12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2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/>
    </xf>
    <xf numFmtId="3" fontId="33" fillId="0" borderId="21" xfId="0" applyNumberFormat="1" applyFont="1" applyFill="1" applyBorder="1" applyAlignment="1">
      <alignment vertical="center"/>
    </xf>
    <xf numFmtId="38" fontId="33" fillId="0" borderId="21" xfId="44" applyFont="1" applyBorder="1" applyAlignment="1">
      <alignment horizontal="right" vertical="center"/>
    </xf>
    <xf numFmtId="38" fontId="33" fillId="0" borderId="16" xfId="44" applyFont="1" applyFill="1" applyBorder="1" applyAlignment="1">
      <alignment horizontal="right" vertical="center" wrapText="1"/>
    </xf>
    <xf numFmtId="38" fontId="33" fillId="0" borderId="16" xfId="44" applyFont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right"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21" xfId="44" applyFont="1" applyFill="1" applyBorder="1" applyAlignment="1">
      <alignment vertical="center" shrinkToFit="1"/>
    </xf>
    <xf numFmtId="38" fontId="33" fillId="0" borderId="20" xfId="45" applyFont="1" applyFill="1" applyBorder="1" applyAlignment="1">
      <alignment horizontal="center" vertical="center"/>
    </xf>
    <xf numFmtId="177" fontId="33" fillId="27" borderId="14" xfId="0" applyNumberFormat="1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38" fontId="33" fillId="0" borderId="20" xfId="44" applyFont="1" applyFill="1" applyBorder="1" applyAlignment="1">
      <alignment horizontal="center" vertical="center" shrinkToFit="1"/>
    </xf>
    <xf numFmtId="38" fontId="33" fillId="0" borderId="13" xfId="44" applyFont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2" xfId="44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/>
    </xf>
    <xf numFmtId="38" fontId="33" fillId="0" borderId="16" xfId="45" applyFont="1" applyFill="1" applyBorder="1" applyAlignment="1">
      <alignment horizontal="center" vertical="center"/>
    </xf>
    <xf numFmtId="38" fontId="33" fillId="0" borderId="30" xfId="44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37" xfId="45" applyFont="1" applyFill="1" applyBorder="1" applyAlignment="1">
      <alignment horizontal="center" vertical="center"/>
    </xf>
    <xf numFmtId="38" fontId="33" fillId="0" borderId="26" xfId="44" applyFont="1" applyFill="1" applyBorder="1" applyAlignment="1">
      <alignment horizontal="center" vertical="center" shrinkToFit="1"/>
    </xf>
    <xf numFmtId="0" fontId="33" fillId="27" borderId="24" xfId="0" applyFont="1" applyFill="1" applyBorder="1" applyAlignment="1">
      <alignment horizontal="center" vertical="center" shrinkToFit="1"/>
    </xf>
    <xf numFmtId="38" fontId="33" fillId="0" borderId="22" xfId="45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38" fontId="33" fillId="0" borderId="42" xfId="44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177" fontId="33" fillId="27" borderId="26" xfId="0" applyNumberFormat="1" applyFont="1" applyFill="1" applyBorder="1" applyAlignment="1">
      <alignment horizontal="center" vertical="center"/>
    </xf>
    <xf numFmtId="38" fontId="33" fillId="0" borderId="41" xfId="44" applyFont="1" applyFill="1" applyBorder="1" applyAlignment="1">
      <alignment horizontal="center" vertical="center" shrinkToFit="1"/>
    </xf>
    <xf numFmtId="0" fontId="33" fillId="27" borderId="26" xfId="0" applyFont="1" applyFill="1" applyBorder="1" applyAlignment="1">
      <alignment horizontal="center" vertical="center" shrinkToFit="1"/>
    </xf>
    <xf numFmtId="38" fontId="33" fillId="0" borderId="40" xfId="44" applyFont="1" applyFill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27" borderId="26" xfId="44" applyFont="1" applyFill="1" applyBorder="1" applyAlignment="1">
      <alignment horizontal="center" vertical="center" shrinkToFit="1"/>
    </xf>
    <xf numFmtId="38" fontId="33" fillId="0" borderId="24" xfId="45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38" fontId="33" fillId="0" borderId="0" xfId="44" applyFont="1" applyFill="1" applyBorder="1" applyAlignment="1">
      <alignment horizontal="left" vertical="center" shrinkToFit="1"/>
    </xf>
    <xf numFmtId="177" fontId="33" fillId="0" borderId="12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vertical="center"/>
    </xf>
    <xf numFmtId="38" fontId="33" fillId="0" borderId="12" xfId="44" applyFont="1" applyFill="1" applyBorder="1" applyAlignment="1">
      <alignment horizontal="center" vertical="center"/>
    </xf>
    <xf numFmtId="177" fontId="33" fillId="0" borderId="2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shrinkToFit="1"/>
    </xf>
    <xf numFmtId="38" fontId="33" fillId="0" borderId="28" xfId="44" applyFont="1" applyFill="1" applyBorder="1" applyAlignment="1">
      <alignment horizontal="right" vertical="center" shrinkToFit="1"/>
    </xf>
    <xf numFmtId="177" fontId="33" fillId="0" borderId="28" xfId="0" applyNumberFormat="1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2" fontId="33" fillId="0" borderId="32" xfId="0" applyNumberFormat="1" applyFont="1" applyFill="1" applyBorder="1" applyAlignment="1">
      <alignment horizontal="left" vertical="center" shrinkToFit="1"/>
    </xf>
    <xf numFmtId="0" fontId="33" fillId="0" borderId="53" xfId="0" applyFont="1" applyFill="1" applyBorder="1" applyAlignment="1">
      <alignment horizontal="left" vertical="center" shrinkToFit="1"/>
    </xf>
    <xf numFmtId="178" fontId="33" fillId="0" borderId="53" xfId="0" applyNumberFormat="1" applyFont="1" applyFill="1" applyBorder="1" applyAlignment="1">
      <alignment vertical="center" shrinkToFit="1"/>
    </xf>
    <xf numFmtId="38" fontId="33" fillId="0" borderId="53" xfId="44" applyFont="1" applyFill="1" applyBorder="1" applyAlignment="1">
      <alignment horizontal="right" vertical="center" shrinkToFit="1"/>
    </xf>
    <xf numFmtId="177" fontId="33" fillId="0" borderId="5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38" fontId="33" fillId="0" borderId="24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56" xfId="0" applyFont="1" applyBorder="1" applyAlignment="1">
      <alignment horizontal="right" vertical="center" shrinkToFit="1"/>
    </xf>
    <xf numFmtId="0" fontId="33" fillId="0" borderId="33" xfId="0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/>
    </xf>
    <xf numFmtId="38" fontId="33" fillId="0" borderId="33" xfId="44" applyFont="1" applyFill="1" applyBorder="1" applyAlignment="1">
      <alignment horizontal="right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38" fontId="33" fillId="0" borderId="49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right" vertical="center" shrinkToFit="1"/>
    </xf>
    <xf numFmtId="38" fontId="33" fillId="0" borderId="58" xfId="44" applyFont="1" applyFill="1" applyBorder="1" applyAlignment="1">
      <alignment horizontal="center" vertical="center" shrinkToFit="1"/>
    </xf>
    <xf numFmtId="0" fontId="33" fillId="0" borderId="57" xfId="0" applyFont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left" vertical="center" shrinkToFit="1"/>
    </xf>
    <xf numFmtId="38" fontId="35" fillId="0" borderId="51" xfId="45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left" vertical="center"/>
    </xf>
    <xf numFmtId="38" fontId="33" fillId="0" borderId="51" xfId="44" applyFont="1" applyFill="1" applyBorder="1" applyAlignment="1">
      <alignment horizontal="right" vertical="center" shrinkToFit="1"/>
    </xf>
    <xf numFmtId="38" fontId="33" fillId="0" borderId="51" xfId="44" applyFont="1" applyFill="1" applyBorder="1" applyAlignment="1">
      <alignment horizontal="center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33" fillId="25" borderId="33" xfId="0" applyFont="1" applyFill="1" applyBorder="1" applyAlignment="1">
      <alignment horizontal="center" vertical="center" shrinkToFit="1"/>
    </xf>
    <xf numFmtId="0" fontId="33" fillId="25" borderId="49" xfId="0" applyFont="1" applyFill="1" applyBorder="1" applyAlignment="1">
      <alignment horizontal="center" vertical="center" shrinkToFit="1"/>
    </xf>
    <xf numFmtId="0" fontId="33" fillId="25" borderId="50" xfId="0" applyFont="1" applyFill="1" applyBorder="1" applyAlignment="1">
      <alignment horizontal="center" vertical="center" shrinkToFit="1"/>
    </xf>
    <xf numFmtId="0" fontId="33" fillId="25" borderId="51" xfId="0" applyFont="1" applyFill="1" applyBorder="1" applyAlignment="1">
      <alignment horizontal="center" vertical="center" shrinkToFit="1"/>
    </xf>
    <xf numFmtId="0" fontId="33" fillId="25" borderId="52" xfId="0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48" xfId="0" applyFont="1" applyFill="1" applyBorder="1" applyAlignment="1">
      <alignment horizontal="left" vertical="center" shrinkToFit="1"/>
    </xf>
    <xf numFmtId="0" fontId="34" fillId="26" borderId="4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3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0" fontId="33" fillId="25" borderId="17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177" fontId="33" fillId="25" borderId="17" xfId="0" applyNumberFormat="1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7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84"/>
  <sheetViews>
    <sheetView tabSelected="1" view="pageBreakPreview" zoomScale="55" zoomScaleNormal="40" zoomScaleSheetLayoutView="55" workbookViewId="0">
      <pane ySplit="4" topLeftCell="A1040" activePane="bottomLeft" state="frozen"/>
      <selection pane="bottomLeft" activeCell="L1056" sqref="L1056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0.6640625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223" ht="48" customHeight="1" thickBot="1" x14ac:dyDescent="0.25"/>
    <row r="2" spans="1:223" ht="48.6" customHeight="1" x14ac:dyDescent="0.2">
      <c r="A2" s="320" t="s">
        <v>2380</v>
      </c>
      <c r="B2" s="321"/>
      <c r="C2" s="321"/>
      <c r="D2" s="321"/>
      <c r="E2" s="322"/>
      <c r="F2" s="11"/>
      <c r="G2" s="323" t="s">
        <v>2402</v>
      </c>
      <c r="H2" s="324"/>
      <c r="I2" s="325"/>
    </row>
    <row r="3" spans="1:223" s="13" customFormat="1" x14ac:dyDescent="0.2">
      <c r="A3" s="326" t="s">
        <v>1477</v>
      </c>
      <c r="B3" s="328" t="s">
        <v>63</v>
      </c>
      <c r="C3" s="328" t="s">
        <v>64</v>
      </c>
      <c r="D3" s="328" t="s">
        <v>101</v>
      </c>
      <c r="E3" s="328" t="s">
        <v>31</v>
      </c>
      <c r="F3" s="12" t="s">
        <v>629</v>
      </c>
      <c r="G3" s="12" t="s">
        <v>630</v>
      </c>
      <c r="H3" s="330" t="s">
        <v>4</v>
      </c>
      <c r="I3" s="332" t="s">
        <v>5</v>
      </c>
      <c r="J3" s="140"/>
    </row>
    <row r="4" spans="1:223" s="13" customFormat="1" x14ac:dyDescent="0.2">
      <c r="A4" s="327"/>
      <c r="B4" s="329"/>
      <c r="C4" s="329"/>
      <c r="D4" s="329"/>
      <c r="E4" s="329"/>
      <c r="F4" s="278" t="s">
        <v>666</v>
      </c>
      <c r="G4" s="278" t="s">
        <v>665</v>
      </c>
      <c r="H4" s="331"/>
      <c r="I4" s="333"/>
      <c r="J4" s="140"/>
    </row>
    <row r="5" spans="1:223" s="13" customFormat="1" ht="27.75" customHeight="1" x14ac:dyDescent="0.2">
      <c r="A5" s="314" t="s">
        <v>2314</v>
      </c>
      <c r="B5" s="315"/>
      <c r="C5" s="315"/>
      <c r="D5" s="315"/>
      <c r="E5" s="315"/>
      <c r="F5" s="315"/>
      <c r="G5" s="315"/>
      <c r="H5" s="315"/>
      <c r="I5" s="316"/>
    </row>
    <row r="6" spans="1:223" s="8" customFormat="1" ht="28.5" customHeight="1" x14ac:dyDescent="0.2">
      <c r="A6" s="35">
        <f>ROW()-5</f>
        <v>1</v>
      </c>
      <c r="B6" s="36" t="s">
        <v>1</v>
      </c>
      <c r="C6" s="36" t="s">
        <v>47</v>
      </c>
      <c r="D6" s="36">
        <v>2005.1</v>
      </c>
      <c r="E6" s="44" t="s">
        <v>1286</v>
      </c>
      <c r="F6" s="42">
        <v>1337</v>
      </c>
      <c r="G6" s="42">
        <v>2069</v>
      </c>
      <c r="H6" s="46" t="s">
        <v>6</v>
      </c>
      <c r="I6" s="43" t="s">
        <v>236</v>
      </c>
      <c r="J6" s="4"/>
    </row>
    <row r="7" spans="1:223" s="8" customFormat="1" ht="28.5" customHeight="1" x14ac:dyDescent="0.2">
      <c r="A7" s="35">
        <f t="shared" ref="A7:A70" si="0">ROW()-5</f>
        <v>2</v>
      </c>
      <c r="B7" s="36" t="s">
        <v>19</v>
      </c>
      <c r="C7" s="36" t="s">
        <v>47</v>
      </c>
      <c r="D7" s="2">
        <v>2006.7</v>
      </c>
      <c r="E7" s="44" t="s">
        <v>1159</v>
      </c>
      <c r="F7" s="42">
        <v>1317</v>
      </c>
      <c r="G7" s="42">
        <v>2306</v>
      </c>
      <c r="H7" s="45" t="s">
        <v>8</v>
      </c>
      <c r="I7" s="43" t="s">
        <v>236</v>
      </c>
      <c r="J7" s="4"/>
    </row>
    <row r="8" spans="1:223" s="8" customFormat="1" ht="28.5" customHeight="1" x14ac:dyDescent="0.2">
      <c r="A8" s="35">
        <f t="shared" si="0"/>
        <v>3</v>
      </c>
      <c r="B8" s="2" t="s">
        <v>32</v>
      </c>
      <c r="C8" s="2" t="s">
        <v>47</v>
      </c>
      <c r="D8" s="60">
        <v>2007.1</v>
      </c>
      <c r="E8" s="37" t="s">
        <v>1066</v>
      </c>
      <c r="F8" s="38">
        <v>1050</v>
      </c>
      <c r="G8" s="38">
        <v>2305</v>
      </c>
      <c r="H8" s="41" t="s">
        <v>7</v>
      </c>
      <c r="I8" s="40" t="s">
        <v>236</v>
      </c>
      <c r="J8" s="4"/>
    </row>
    <row r="9" spans="1:223" s="8" customFormat="1" ht="28.5" customHeight="1" x14ac:dyDescent="0.2">
      <c r="A9" s="35">
        <f t="shared" si="0"/>
        <v>4</v>
      </c>
      <c r="B9" s="36" t="s">
        <v>100</v>
      </c>
      <c r="C9" s="2" t="s">
        <v>47</v>
      </c>
      <c r="D9" s="2">
        <v>2007.12</v>
      </c>
      <c r="E9" s="37" t="s">
        <v>264</v>
      </c>
      <c r="F9" s="38">
        <v>15854</v>
      </c>
      <c r="G9" s="38">
        <v>25652</v>
      </c>
      <c r="H9" s="41" t="s">
        <v>8</v>
      </c>
      <c r="I9" s="40" t="s">
        <v>265</v>
      </c>
      <c r="J9" s="4"/>
    </row>
    <row r="10" spans="1:223" s="9" customFormat="1" ht="28.5" customHeight="1" x14ac:dyDescent="0.2">
      <c r="A10" s="35">
        <f t="shared" si="0"/>
        <v>5</v>
      </c>
      <c r="B10" s="36" t="s">
        <v>43</v>
      </c>
      <c r="C10" s="36" t="s">
        <v>47</v>
      </c>
      <c r="D10" s="2">
        <v>2008.6</v>
      </c>
      <c r="E10" s="37" t="s">
        <v>907</v>
      </c>
      <c r="F10" s="42">
        <v>1241</v>
      </c>
      <c r="G10" s="42">
        <v>1982</v>
      </c>
      <c r="H10" s="41" t="s">
        <v>8</v>
      </c>
      <c r="I10" s="43" t="s">
        <v>236</v>
      </c>
      <c r="J10" s="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</row>
    <row r="11" spans="1:223" s="8" customFormat="1" ht="28.5" customHeight="1" x14ac:dyDescent="0.2">
      <c r="A11" s="35">
        <f t="shared" si="0"/>
        <v>6</v>
      </c>
      <c r="B11" s="48" t="s">
        <v>218</v>
      </c>
      <c r="C11" s="36" t="s">
        <v>47</v>
      </c>
      <c r="D11" s="49">
        <v>2010.6</v>
      </c>
      <c r="E11" s="50" t="s">
        <v>1227</v>
      </c>
      <c r="F11" s="51">
        <v>5651</v>
      </c>
      <c r="G11" s="51">
        <v>9148</v>
      </c>
      <c r="H11" s="52" t="s">
        <v>124</v>
      </c>
      <c r="I11" s="53" t="s">
        <v>236</v>
      </c>
    </row>
    <row r="12" spans="1:223" s="8" customFormat="1" ht="28.5" customHeight="1" x14ac:dyDescent="0.2">
      <c r="A12" s="35">
        <f t="shared" si="0"/>
        <v>7</v>
      </c>
      <c r="B12" s="29" t="s">
        <v>151</v>
      </c>
      <c r="C12" s="2" t="s">
        <v>47</v>
      </c>
      <c r="D12" s="30">
        <v>2010.8</v>
      </c>
      <c r="E12" s="54" t="s">
        <v>1208</v>
      </c>
      <c r="F12" s="55">
        <v>1420</v>
      </c>
      <c r="G12" s="55">
        <v>2824</v>
      </c>
      <c r="H12" s="56" t="s">
        <v>124</v>
      </c>
      <c r="I12" s="57" t="s">
        <v>236</v>
      </c>
      <c r="J12" s="143"/>
    </row>
    <row r="13" spans="1:223" s="8" customFormat="1" ht="28.5" customHeight="1" x14ac:dyDescent="0.2">
      <c r="A13" s="35">
        <f t="shared" si="0"/>
        <v>8</v>
      </c>
      <c r="B13" s="36" t="s">
        <v>176</v>
      </c>
      <c r="C13" s="2" t="s">
        <v>47</v>
      </c>
      <c r="D13" s="2">
        <v>2011.6</v>
      </c>
      <c r="E13" s="44" t="s">
        <v>1258</v>
      </c>
      <c r="F13" s="42">
        <v>4125</v>
      </c>
      <c r="G13" s="42">
        <v>6709</v>
      </c>
      <c r="H13" s="45" t="s">
        <v>6</v>
      </c>
      <c r="I13" s="43" t="s">
        <v>236</v>
      </c>
      <c r="J13" s="143"/>
    </row>
    <row r="14" spans="1:223" s="61" customFormat="1" ht="28.5" customHeight="1" x14ac:dyDescent="0.2">
      <c r="A14" s="35">
        <f t="shared" si="0"/>
        <v>9</v>
      </c>
      <c r="B14" s="36" t="s">
        <v>279</v>
      </c>
      <c r="C14" s="36" t="s">
        <v>47</v>
      </c>
      <c r="D14" s="60">
        <v>2011.1</v>
      </c>
      <c r="E14" s="44" t="s">
        <v>918</v>
      </c>
      <c r="F14" s="42">
        <v>2809</v>
      </c>
      <c r="G14" s="42">
        <v>5546</v>
      </c>
      <c r="H14" s="45" t="s">
        <v>109</v>
      </c>
      <c r="I14" s="43" t="s">
        <v>236</v>
      </c>
      <c r="J14" s="143"/>
    </row>
    <row r="15" spans="1:223" s="61" customFormat="1" ht="28.5" customHeight="1" x14ac:dyDescent="0.2">
      <c r="A15" s="35">
        <f t="shared" si="0"/>
        <v>10</v>
      </c>
      <c r="B15" s="36" t="s">
        <v>281</v>
      </c>
      <c r="C15" s="36" t="s">
        <v>47</v>
      </c>
      <c r="D15" s="60">
        <v>2011.1</v>
      </c>
      <c r="E15" s="44" t="s">
        <v>1192</v>
      </c>
      <c r="F15" s="42">
        <v>1360</v>
      </c>
      <c r="G15" s="42">
        <v>2663</v>
      </c>
      <c r="H15" s="45" t="s">
        <v>109</v>
      </c>
      <c r="I15" s="43" t="s">
        <v>236</v>
      </c>
      <c r="J15" s="4"/>
    </row>
    <row r="16" spans="1:223" s="61" customFormat="1" ht="28.5" customHeight="1" x14ac:dyDescent="0.2">
      <c r="A16" s="35">
        <f t="shared" si="0"/>
        <v>11</v>
      </c>
      <c r="B16" s="36" t="s">
        <v>739</v>
      </c>
      <c r="C16" s="2" t="s">
        <v>47</v>
      </c>
      <c r="D16" s="2">
        <v>2012.2</v>
      </c>
      <c r="E16" s="44" t="s">
        <v>1208</v>
      </c>
      <c r="F16" s="42">
        <v>2051</v>
      </c>
      <c r="G16" s="42">
        <v>2590</v>
      </c>
      <c r="H16" s="45" t="s">
        <v>109</v>
      </c>
      <c r="I16" s="43" t="s">
        <v>236</v>
      </c>
      <c r="J16" s="4"/>
    </row>
    <row r="17" spans="1:10" s="61" customFormat="1" ht="28.5" customHeight="1" x14ac:dyDescent="0.2">
      <c r="A17" s="35">
        <f t="shared" si="0"/>
        <v>12</v>
      </c>
      <c r="B17" s="36" t="s">
        <v>201</v>
      </c>
      <c r="C17" s="2" t="s">
        <v>47</v>
      </c>
      <c r="D17" s="2">
        <v>2012.4</v>
      </c>
      <c r="E17" s="44" t="s">
        <v>1213</v>
      </c>
      <c r="F17" s="42">
        <v>1751</v>
      </c>
      <c r="G17" s="42">
        <v>2387</v>
      </c>
      <c r="H17" s="45" t="s">
        <v>204</v>
      </c>
      <c r="I17" s="43" t="s">
        <v>236</v>
      </c>
      <c r="J17" s="4"/>
    </row>
    <row r="18" spans="1:10" s="61" customFormat="1" ht="28.5" customHeight="1" x14ac:dyDescent="0.2">
      <c r="A18" s="35">
        <f t="shared" si="0"/>
        <v>13</v>
      </c>
      <c r="B18" s="36" t="s">
        <v>215</v>
      </c>
      <c r="C18" s="36" t="s">
        <v>47</v>
      </c>
      <c r="D18" s="36">
        <v>2012.8</v>
      </c>
      <c r="E18" s="44" t="s">
        <v>1159</v>
      </c>
      <c r="F18" s="42">
        <v>9198</v>
      </c>
      <c r="G18" s="42">
        <v>16334</v>
      </c>
      <c r="H18" s="45" t="s">
        <v>109</v>
      </c>
      <c r="I18" s="43" t="s">
        <v>236</v>
      </c>
      <c r="J18" s="141"/>
    </row>
    <row r="19" spans="1:10" s="61" customFormat="1" ht="28.5" customHeight="1" x14ac:dyDescent="0.2">
      <c r="A19" s="35">
        <f t="shared" si="0"/>
        <v>14</v>
      </c>
      <c r="B19" s="36" t="s">
        <v>211</v>
      </c>
      <c r="C19" s="36" t="s">
        <v>47</v>
      </c>
      <c r="D19" s="36">
        <v>2012.8</v>
      </c>
      <c r="E19" s="44" t="s">
        <v>1162</v>
      </c>
      <c r="F19" s="42">
        <v>1344</v>
      </c>
      <c r="G19" s="42">
        <v>2988</v>
      </c>
      <c r="H19" s="45" t="s">
        <v>109</v>
      </c>
      <c r="I19" s="43" t="s">
        <v>236</v>
      </c>
      <c r="J19" s="4" t="s">
        <v>205</v>
      </c>
    </row>
    <row r="20" spans="1:10" s="61" customFormat="1" ht="28.5" customHeight="1" x14ac:dyDescent="0.2">
      <c r="A20" s="35">
        <f t="shared" si="0"/>
        <v>15</v>
      </c>
      <c r="B20" s="36" t="s">
        <v>231</v>
      </c>
      <c r="C20" s="2" t="s">
        <v>47</v>
      </c>
      <c r="D20" s="36">
        <v>2012.9</v>
      </c>
      <c r="E20" s="44" t="s">
        <v>935</v>
      </c>
      <c r="F20" s="42">
        <v>1032</v>
      </c>
      <c r="G20" s="42">
        <v>1134</v>
      </c>
      <c r="H20" s="45" t="s">
        <v>237</v>
      </c>
      <c r="I20" s="43" t="s">
        <v>236</v>
      </c>
      <c r="J20" s="141"/>
    </row>
    <row r="21" spans="1:10" s="61" customFormat="1" ht="28.5" customHeight="1" x14ac:dyDescent="0.2">
      <c r="A21" s="35">
        <f t="shared" si="0"/>
        <v>16</v>
      </c>
      <c r="B21" s="2" t="s">
        <v>368</v>
      </c>
      <c r="C21" s="2" t="s">
        <v>47</v>
      </c>
      <c r="D21" s="36">
        <v>2013.8</v>
      </c>
      <c r="E21" s="44" t="s">
        <v>1005</v>
      </c>
      <c r="F21" s="42">
        <v>839</v>
      </c>
      <c r="G21" s="42">
        <v>1432</v>
      </c>
      <c r="H21" s="45" t="s">
        <v>189</v>
      </c>
      <c r="I21" s="43" t="s">
        <v>236</v>
      </c>
      <c r="J21" s="141"/>
    </row>
    <row r="22" spans="1:10" s="13" customFormat="1" ht="27.75" customHeight="1" x14ac:dyDescent="0.2">
      <c r="A22" s="35">
        <f t="shared" si="0"/>
        <v>17</v>
      </c>
      <c r="B22" s="161" t="s">
        <v>390</v>
      </c>
      <c r="C22" s="15" t="s">
        <v>383</v>
      </c>
      <c r="D22" s="15">
        <v>2013.12</v>
      </c>
      <c r="E22" s="16" t="s">
        <v>1156</v>
      </c>
      <c r="F22" s="17">
        <v>1300</v>
      </c>
      <c r="G22" s="17">
        <v>2240</v>
      </c>
      <c r="H22" s="20" t="s">
        <v>106</v>
      </c>
      <c r="I22" s="19" t="s">
        <v>236</v>
      </c>
      <c r="J22" s="143"/>
    </row>
    <row r="23" spans="1:10" s="61" customFormat="1" ht="28.5" customHeight="1" x14ac:dyDescent="0.2">
      <c r="A23" s="35">
        <f t="shared" si="0"/>
        <v>18</v>
      </c>
      <c r="B23" s="2" t="s">
        <v>410</v>
      </c>
      <c r="C23" s="36" t="s">
        <v>47</v>
      </c>
      <c r="D23" s="2">
        <v>2014.1</v>
      </c>
      <c r="E23" s="64" t="s">
        <v>1117</v>
      </c>
      <c r="F23" s="67">
        <v>882</v>
      </c>
      <c r="G23" s="42">
        <v>1769</v>
      </c>
      <c r="H23" s="45" t="s">
        <v>189</v>
      </c>
      <c r="I23" s="43" t="s">
        <v>236</v>
      </c>
      <c r="J23" s="141"/>
    </row>
    <row r="24" spans="1:10" s="61" customFormat="1" ht="28.5" customHeight="1" x14ac:dyDescent="0.2">
      <c r="A24" s="35">
        <f t="shared" si="0"/>
        <v>19</v>
      </c>
      <c r="B24" s="2" t="s">
        <v>411</v>
      </c>
      <c r="C24" s="36" t="s">
        <v>47</v>
      </c>
      <c r="D24" s="2">
        <v>2014.2</v>
      </c>
      <c r="E24" s="64" t="s">
        <v>996</v>
      </c>
      <c r="F24" s="67">
        <v>1234</v>
      </c>
      <c r="G24" s="42">
        <v>2058</v>
      </c>
      <c r="H24" s="45" t="s">
        <v>189</v>
      </c>
      <c r="I24" s="43" t="s">
        <v>236</v>
      </c>
      <c r="J24" s="141"/>
    </row>
    <row r="25" spans="1:10" s="61" customFormat="1" ht="28.5" customHeight="1" x14ac:dyDescent="0.2">
      <c r="A25" s="35">
        <f t="shared" si="0"/>
        <v>20</v>
      </c>
      <c r="B25" s="2" t="s">
        <v>421</v>
      </c>
      <c r="C25" s="2" t="s">
        <v>47</v>
      </c>
      <c r="D25" s="2">
        <v>2014.3</v>
      </c>
      <c r="E25" s="64" t="s">
        <v>933</v>
      </c>
      <c r="F25" s="67">
        <v>2087</v>
      </c>
      <c r="G25" s="42">
        <v>3970</v>
      </c>
      <c r="H25" s="45" t="s">
        <v>109</v>
      </c>
      <c r="I25" s="43" t="s">
        <v>236</v>
      </c>
      <c r="J25" s="141"/>
    </row>
    <row r="26" spans="1:10" s="13" customFormat="1" ht="27.75" customHeight="1" x14ac:dyDescent="0.2">
      <c r="A26" s="35">
        <f t="shared" si="0"/>
        <v>21</v>
      </c>
      <c r="B26" s="15" t="s">
        <v>452</v>
      </c>
      <c r="C26" s="15" t="s">
        <v>383</v>
      </c>
      <c r="D26" s="22">
        <v>2014.7</v>
      </c>
      <c r="E26" s="16" t="s">
        <v>1029</v>
      </c>
      <c r="F26" s="17">
        <v>4320</v>
      </c>
      <c r="G26" s="17">
        <v>9204</v>
      </c>
      <c r="H26" s="20" t="s">
        <v>189</v>
      </c>
      <c r="I26" s="19" t="s">
        <v>236</v>
      </c>
      <c r="J26" s="141"/>
    </row>
    <row r="27" spans="1:10" s="13" customFormat="1" x14ac:dyDescent="0.2">
      <c r="A27" s="35">
        <f t="shared" si="0"/>
        <v>22</v>
      </c>
      <c r="B27" s="15" t="s">
        <v>453</v>
      </c>
      <c r="C27" s="15" t="s">
        <v>383</v>
      </c>
      <c r="D27" s="22">
        <v>2014.7</v>
      </c>
      <c r="E27" s="16" t="s">
        <v>1029</v>
      </c>
      <c r="F27" s="17">
        <v>192</v>
      </c>
      <c r="G27" s="17">
        <v>451</v>
      </c>
      <c r="H27" s="20" t="s">
        <v>189</v>
      </c>
      <c r="I27" s="19" t="s">
        <v>236</v>
      </c>
      <c r="J27" s="141"/>
    </row>
    <row r="28" spans="1:10" s="13" customFormat="1" ht="27.75" customHeight="1" x14ac:dyDescent="0.2">
      <c r="A28" s="35">
        <f t="shared" si="0"/>
        <v>23</v>
      </c>
      <c r="B28" s="15" t="s">
        <v>454</v>
      </c>
      <c r="C28" s="15" t="s">
        <v>383</v>
      </c>
      <c r="D28" s="22">
        <v>2014.7</v>
      </c>
      <c r="E28" s="16" t="s">
        <v>1029</v>
      </c>
      <c r="F28" s="17">
        <v>131</v>
      </c>
      <c r="G28" s="17">
        <v>267</v>
      </c>
      <c r="H28" s="20" t="s">
        <v>189</v>
      </c>
      <c r="I28" s="19" t="s">
        <v>236</v>
      </c>
      <c r="J28" s="141"/>
    </row>
    <row r="29" spans="1:10" s="13" customFormat="1" ht="27.75" customHeight="1" x14ac:dyDescent="0.2">
      <c r="A29" s="35">
        <f t="shared" si="0"/>
        <v>24</v>
      </c>
      <c r="B29" s="15" t="s">
        <v>455</v>
      </c>
      <c r="C29" s="15" t="s">
        <v>2349</v>
      </c>
      <c r="D29" s="22">
        <v>2014.7</v>
      </c>
      <c r="E29" s="16" t="s">
        <v>1098</v>
      </c>
      <c r="F29" s="17">
        <v>2260</v>
      </c>
      <c r="G29" s="17">
        <v>3695</v>
      </c>
      <c r="H29" s="20" t="s">
        <v>189</v>
      </c>
      <c r="I29" s="19" t="s">
        <v>236</v>
      </c>
      <c r="J29" s="141"/>
    </row>
    <row r="30" spans="1:10" s="13" customFormat="1" ht="27.75" customHeight="1" x14ac:dyDescent="0.2">
      <c r="A30" s="35">
        <f t="shared" si="0"/>
        <v>25</v>
      </c>
      <c r="B30" s="15" t="s">
        <v>483</v>
      </c>
      <c r="C30" s="15" t="s">
        <v>383</v>
      </c>
      <c r="D30" s="22">
        <v>2014.8</v>
      </c>
      <c r="E30" s="16" t="s">
        <v>1020</v>
      </c>
      <c r="F30" s="17">
        <v>1273</v>
      </c>
      <c r="G30" s="17">
        <v>2557</v>
      </c>
      <c r="H30" s="20" t="s">
        <v>109</v>
      </c>
      <c r="I30" s="19" t="s">
        <v>236</v>
      </c>
      <c r="J30" s="141"/>
    </row>
    <row r="31" spans="1:10" s="13" customFormat="1" ht="27.75" customHeight="1" x14ac:dyDescent="0.2">
      <c r="A31" s="35">
        <f t="shared" si="0"/>
        <v>26</v>
      </c>
      <c r="B31" s="15" t="s">
        <v>512</v>
      </c>
      <c r="C31" s="15" t="s">
        <v>383</v>
      </c>
      <c r="D31" s="28">
        <v>2014.1</v>
      </c>
      <c r="E31" s="16" t="s">
        <v>908</v>
      </c>
      <c r="F31" s="17">
        <v>5615</v>
      </c>
      <c r="G31" s="17">
        <v>12029</v>
      </c>
      <c r="H31" s="20" t="s">
        <v>109</v>
      </c>
      <c r="I31" s="19" t="s">
        <v>236</v>
      </c>
      <c r="J31" s="143"/>
    </row>
    <row r="32" spans="1:10" s="61" customFormat="1" ht="28.5" customHeight="1" x14ac:dyDescent="0.2">
      <c r="A32" s="35">
        <f t="shared" si="0"/>
        <v>27</v>
      </c>
      <c r="B32" s="36" t="s">
        <v>502</v>
      </c>
      <c r="C32" s="2" t="s">
        <v>47</v>
      </c>
      <c r="D32" s="60">
        <v>2014.1</v>
      </c>
      <c r="E32" s="44" t="s">
        <v>994</v>
      </c>
      <c r="F32" s="42">
        <v>1630</v>
      </c>
      <c r="G32" s="42">
        <v>3657</v>
      </c>
      <c r="H32" s="45" t="s">
        <v>189</v>
      </c>
      <c r="I32" s="43" t="s">
        <v>236</v>
      </c>
      <c r="J32" s="141"/>
    </row>
    <row r="33" spans="1:10" s="13" customFormat="1" ht="27.75" customHeight="1" x14ac:dyDescent="0.2">
      <c r="A33" s="35">
        <f t="shared" si="0"/>
        <v>28</v>
      </c>
      <c r="B33" s="15" t="s">
        <v>507</v>
      </c>
      <c r="C33" s="15" t="s">
        <v>383</v>
      </c>
      <c r="D33" s="22">
        <v>2014.11</v>
      </c>
      <c r="E33" s="16" t="s">
        <v>1098</v>
      </c>
      <c r="F33" s="17">
        <v>1221</v>
      </c>
      <c r="G33" s="17">
        <v>1456</v>
      </c>
      <c r="H33" s="20" t="s">
        <v>109</v>
      </c>
      <c r="I33" s="19" t="s">
        <v>236</v>
      </c>
    </row>
    <row r="34" spans="1:10" s="61" customFormat="1" ht="28.5" customHeight="1" x14ac:dyDescent="0.2">
      <c r="A34" s="35">
        <f t="shared" si="0"/>
        <v>29</v>
      </c>
      <c r="B34" s="36" t="s">
        <v>511</v>
      </c>
      <c r="C34" s="36" t="s">
        <v>47</v>
      </c>
      <c r="D34" s="2">
        <v>2014.11</v>
      </c>
      <c r="E34" s="44" t="s">
        <v>908</v>
      </c>
      <c r="F34" s="42">
        <v>508</v>
      </c>
      <c r="G34" s="42">
        <v>2480</v>
      </c>
      <c r="H34" s="45" t="s">
        <v>109</v>
      </c>
      <c r="I34" s="43" t="s">
        <v>513</v>
      </c>
      <c r="J34" s="141"/>
    </row>
    <row r="35" spans="1:10" s="61" customFormat="1" ht="28.5" customHeight="1" x14ac:dyDescent="0.2">
      <c r="A35" s="35">
        <f t="shared" si="0"/>
        <v>30</v>
      </c>
      <c r="B35" s="36" t="s">
        <v>522</v>
      </c>
      <c r="C35" s="36" t="s">
        <v>47</v>
      </c>
      <c r="D35" s="2">
        <v>2014.11</v>
      </c>
      <c r="E35" s="44" t="s">
        <v>1106</v>
      </c>
      <c r="F35" s="42">
        <v>1360</v>
      </c>
      <c r="G35" s="42">
        <v>2546</v>
      </c>
      <c r="H35" s="45" t="s">
        <v>109</v>
      </c>
      <c r="I35" s="43" t="s">
        <v>236</v>
      </c>
      <c r="J35" s="141"/>
    </row>
    <row r="36" spans="1:10" s="13" customFormat="1" ht="27.75" customHeight="1" x14ac:dyDescent="0.2">
      <c r="A36" s="35">
        <f t="shared" si="0"/>
        <v>31</v>
      </c>
      <c r="B36" s="15" t="s">
        <v>530</v>
      </c>
      <c r="C36" s="15" t="s">
        <v>383</v>
      </c>
      <c r="D36" s="22">
        <v>2015.1</v>
      </c>
      <c r="E36" s="16" t="s">
        <v>1112</v>
      </c>
      <c r="F36" s="17">
        <v>4319</v>
      </c>
      <c r="G36" s="17">
        <v>7224</v>
      </c>
      <c r="H36" s="20" t="s">
        <v>189</v>
      </c>
      <c r="I36" s="19" t="s">
        <v>236</v>
      </c>
      <c r="J36" s="143"/>
    </row>
    <row r="37" spans="1:10" s="13" customFormat="1" ht="27.75" customHeight="1" x14ac:dyDescent="0.2">
      <c r="A37" s="35">
        <f t="shared" si="0"/>
        <v>32</v>
      </c>
      <c r="B37" s="15" t="s">
        <v>531</v>
      </c>
      <c r="C37" s="15" t="s">
        <v>383</v>
      </c>
      <c r="D37" s="22">
        <v>2015.1</v>
      </c>
      <c r="E37" s="16" t="s">
        <v>1113</v>
      </c>
      <c r="F37" s="17">
        <v>1822</v>
      </c>
      <c r="G37" s="17">
        <v>3508</v>
      </c>
      <c r="H37" s="20" t="s">
        <v>254</v>
      </c>
      <c r="I37" s="19" t="s">
        <v>236</v>
      </c>
      <c r="J37" s="143"/>
    </row>
    <row r="38" spans="1:10" s="13" customFormat="1" ht="27.75" customHeight="1" x14ac:dyDescent="0.2">
      <c r="A38" s="35">
        <f t="shared" si="0"/>
        <v>33</v>
      </c>
      <c r="B38" s="22" t="s">
        <v>534</v>
      </c>
      <c r="C38" s="22" t="s">
        <v>383</v>
      </c>
      <c r="D38" s="22">
        <v>2015.3</v>
      </c>
      <c r="E38" s="24" t="s">
        <v>1055</v>
      </c>
      <c r="F38" s="23">
        <v>2255</v>
      </c>
      <c r="G38" s="23">
        <v>5127</v>
      </c>
      <c r="H38" s="25" t="s">
        <v>189</v>
      </c>
      <c r="I38" s="27" t="s">
        <v>236</v>
      </c>
      <c r="J38" s="4" t="s">
        <v>205</v>
      </c>
    </row>
    <row r="39" spans="1:10" s="13" customFormat="1" ht="27.75" customHeight="1" x14ac:dyDescent="0.2">
      <c r="A39" s="35">
        <f t="shared" si="0"/>
        <v>34</v>
      </c>
      <c r="B39" s="22" t="s">
        <v>540</v>
      </c>
      <c r="C39" s="22" t="s">
        <v>383</v>
      </c>
      <c r="D39" s="22">
        <v>2015.3</v>
      </c>
      <c r="E39" s="24" t="s">
        <v>950</v>
      </c>
      <c r="F39" s="23">
        <v>545</v>
      </c>
      <c r="G39" s="23">
        <v>865</v>
      </c>
      <c r="H39" s="25" t="s">
        <v>109</v>
      </c>
      <c r="I39" s="27" t="s">
        <v>236</v>
      </c>
      <c r="J39" s="141"/>
    </row>
    <row r="40" spans="1:10" ht="27.75" customHeight="1" x14ac:dyDescent="0.2">
      <c r="A40" s="35">
        <f t="shared" si="0"/>
        <v>35</v>
      </c>
      <c r="B40" s="22" t="s">
        <v>541</v>
      </c>
      <c r="C40" s="22" t="s">
        <v>383</v>
      </c>
      <c r="D40" s="22">
        <v>2015.3</v>
      </c>
      <c r="E40" s="24" t="s">
        <v>1062</v>
      </c>
      <c r="F40" s="23">
        <v>4183</v>
      </c>
      <c r="G40" s="23">
        <v>8807</v>
      </c>
      <c r="H40" s="25" t="s">
        <v>189</v>
      </c>
      <c r="I40" s="27" t="s">
        <v>236</v>
      </c>
      <c r="J40" s="141"/>
    </row>
    <row r="41" spans="1:10" ht="27.75" customHeight="1" x14ac:dyDescent="0.2">
      <c r="A41" s="35">
        <f t="shared" si="0"/>
        <v>36</v>
      </c>
      <c r="B41" s="22" t="s">
        <v>544</v>
      </c>
      <c r="C41" s="22" t="s">
        <v>383</v>
      </c>
      <c r="D41" s="22">
        <v>2015.4</v>
      </c>
      <c r="E41" s="24" t="s">
        <v>1064</v>
      </c>
      <c r="F41" s="23">
        <v>1433</v>
      </c>
      <c r="G41" s="23">
        <v>3605</v>
      </c>
      <c r="H41" s="25" t="s">
        <v>189</v>
      </c>
      <c r="I41" s="27" t="s">
        <v>236</v>
      </c>
      <c r="J41" s="141"/>
    </row>
    <row r="42" spans="1:10" ht="27.75" customHeight="1" x14ac:dyDescent="0.2">
      <c r="A42" s="35">
        <f t="shared" si="0"/>
        <v>37</v>
      </c>
      <c r="B42" s="22" t="s">
        <v>554</v>
      </c>
      <c r="C42" s="22" t="s">
        <v>383</v>
      </c>
      <c r="D42" s="22">
        <v>2015.5</v>
      </c>
      <c r="E42" s="24" t="s">
        <v>1070</v>
      </c>
      <c r="F42" s="23">
        <v>3863</v>
      </c>
      <c r="G42" s="23">
        <v>7412</v>
      </c>
      <c r="H42" s="25" t="s">
        <v>109</v>
      </c>
      <c r="I42" s="27" t="s">
        <v>236</v>
      </c>
      <c r="J42" s="141"/>
    </row>
    <row r="43" spans="1:10" ht="27.75" customHeight="1" x14ac:dyDescent="0.2">
      <c r="A43" s="35">
        <f t="shared" si="0"/>
        <v>38</v>
      </c>
      <c r="B43" s="22" t="s">
        <v>565</v>
      </c>
      <c r="C43" s="22" t="s">
        <v>383</v>
      </c>
      <c r="D43" s="22">
        <v>2015.6</v>
      </c>
      <c r="E43" s="24" t="s">
        <v>1030</v>
      </c>
      <c r="F43" s="23">
        <v>8788</v>
      </c>
      <c r="G43" s="23">
        <v>14200</v>
      </c>
      <c r="H43" s="25" t="s">
        <v>109</v>
      </c>
      <c r="I43" s="27" t="s">
        <v>236</v>
      </c>
      <c r="J43" s="141"/>
    </row>
    <row r="44" spans="1:10" ht="27.75" customHeight="1" x14ac:dyDescent="0.2">
      <c r="A44" s="35">
        <f t="shared" si="0"/>
        <v>39</v>
      </c>
      <c r="B44" s="22" t="s">
        <v>2178</v>
      </c>
      <c r="C44" s="22" t="s">
        <v>1576</v>
      </c>
      <c r="D44" s="22">
        <v>2015.6</v>
      </c>
      <c r="E44" s="24" t="s">
        <v>953</v>
      </c>
      <c r="F44" s="23">
        <v>372</v>
      </c>
      <c r="G44" s="23">
        <v>830</v>
      </c>
      <c r="H44" s="25" t="s">
        <v>1577</v>
      </c>
      <c r="I44" s="27" t="s">
        <v>236</v>
      </c>
      <c r="J44" s="141"/>
    </row>
    <row r="45" spans="1:10" ht="27.75" customHeight="1" x14ac:dyDescent="0.2">
      <c r="A45" s="35">
        <f t="shared" si="0"/>
        <v>40</v>
      </c>
      <c r="B45" s="22" t="s">
        <v>559</v>
      </c>
      <c r="C45" s="22" t="s">
        <v>383</v>
      </c>
      <c r="D45" s="22">
        <v>2015.6</v>
      </c>
      <c r="E45" s="24" t="s">
        <v>1002</v>
      </c>
      <c r="F45" s="23">
        <v>2183</v>
      </c>
      <c r="G45" s="23">
        <v>4026</v>
      </c>
      <c r="H45" s="25" t="s">
        <v>189</v>
      </c>
      <c r="I45" s="27" t="s">
        <v>236</v>
      </c>
      <c r="J45" s="141"/>
    </row>
    <row r="46" spans="1:10" s="13" customFormat="1" ht="27.75" customHeight="1" x14ac:dyDescent="0.2">
      <c r="A46" s="35">
        <f t="shared" si="0"/>
        <v>41</v>
      </c>
      <c r="B46" s="22" t="s">
        <v>575</v>
      </c>
      <c r="C46" s="22" t="s">
        <v>383</v>
      </c>
      <c r="D46" s="22">
        <v>2015.7</v>
      </c>
      <c r="E46" s="24" t="s">
        <v>1083</v>
      </c>
      <c r="F46" s="23">
        <v>1835</v>
      </c>
      <c r="G46" s="23">
        <v>3714</v>
      </c>
      <c r="H46" s="25" t="s">
        <v>254</v>
      </c>
      <c r="I46" s="27" t="s">
        <v>236</v>
      </c>
      <c r="J46" s="141"/>
    </row>
    <row r="47" spans="1:10" s="61" customFormat="1" ht="28.5" customHeight="1" x14ac:dyDescent="0.2">
      <c r="A47" s="35">
        <f t="shared" si="0"/>
        <v>42</v>
      </c>
      <c r="B47" s="2" t="s">
        <v>574</v>
      </c>
      <c r="C47" s="2" t="s">
        <v>47</v>
      </c>
      <c r="D47" s="2">
        <v>2015.7</v>
      </c>
      <c r="E47" s="37" t="s">
        <v>1082</v>
      </c>
      <c r="F47" s="38">
        <v>765</v>
      </c>
      <c r="G47" s="38">
        <v>1939</v>
      </c>
      <c r="H47" s="41" t="s">
        <v>189</v>
      </c>
      <c r="I47" s="40" t="s">
        <v>236</v>
      </c>
      <c r="J47" s="141"/>
    </row>
    <row r="48" spans="1:10" s="13" customFormat="1" ht="27.75" customHeight="1" x14ac:dyDescent="0.2">
      <c r="A48" s="35">
        <f t="shared" si="0"/>
        <v>43</v>
      </c>
      <c r="B48" s="22" t="s">
        <v>595</v>
      </c>
      <c r="C48" s="22" t="s">
        <v>383</v>
      </c>
      <c r="D48" s="22">
        <v>2015.9</v>
      </c>
      <c r="E48" s="24" t="s">
        <v>1030</v>
      </c>
      <c r="F48" s="23">
        <v>2079</v>
      </c>
      <c r="G48" s="23">
        <v>3168</v>
      </c>
      <c r="H48" s="25" t="s">
        <v>189</v>
      </c>
      <c r="I48" s="27" t="s">
        <v>596</v>
      </c>
      <c r="J48" s="143" t="s">
        <v>1787</v>
      </c>
    </row>
    <row r="49" spans="1:10" s="13" customFormat="1" ht="27.75" customHeight="1" x14ac:dyDescent="0.2">
      <c r="A49" s="35">
        <f t="shared" si="0"/>
        <v>44</v>
      </c>
      <c r="B49" s="22" t="s">
        <v>605</v>
      </c>
      <c r="C49" s="22" t="s">
        <v>383</v>
      </c>
      <c r="D49" s="28">
        <v>2015.1</v>
      </c>
      <c r="E49" s="24" t="s">
        <v>1036</v>
      </c>
      <c r="F49" s="23">
        <v>257</v>
      </c>
      <c r="G49" s="23">
        <v>413</v>
      </c>
      <c r="H49" s="25" t="s">
        <v>189</v>
      </c>
      <c r="I49" s="27" t="s">
        <v>236</v>
      </c>
    </row>
    <row r="50" spans="1:10" s="13" customFormat="1" ht="27.75" customHeight="1" x14ac:dyDescent="0.2">
      <c r="A50" s="35">
        <f t="shared" si="0"/>
        <v>45</v>
      </c>
      <c r="B50" s="22" t="s">
        <v>601</v>
      </c>
      <c r="C50" s="22" t="s">
        <v>383</v>
      </c>
      <c r="D50" s="28">
        <v>2015.1</v>
      </c>
      <c r="E50" s="24" t="s">
        <v>1020</v>
      </c>
      <c r="F50" s="23">
        <v>3413</v>
      </c>
      <c r="G50" s="23">
        <v>11094</v>
      </c>
      <c r="H50" s="25" t="s">
        <v>109</v>
      </c>
      <c r="I50" s="27" t="s">
        <v>236</v>
      </c>
    </row>
    <row r="51" spans="1:10" s="13" customFormat="1" ht="27.75" customHeight="1" x14ac:dyDescent="0.2">
      <c r="A51" s="35">
        <f t="shared" si="0"/>
        <v>46</v>
      </c>
      <c r="B51" s="22" t="s">
        <v>607</v>
      </c>
      <c r="C51" s="22" t="s">
        <v>383</v>
      </c>
      <c r="D51" s="28">
        <v>2015.1</v>
      </c>
      <c r="E51" s="24" t="s">
        <v>1037</v>
      </c>
      <c r="F51" s="23">
        <v>2064</v>
      </c>
      <c r="G51" s="23">
        <v>3124</v>
      </c>
      <c r="H51" s="25" t="s">
        <v>109</v>
      </c>
      <c r="I51" s="27" t="s">
        <v>236</v>
      </c>
    </row>
    <row r="52" spans="1:10" s="13" customFormat="1" ht="27.75" customHeight="1" x14ac:dyDescent="0.2">
      <c r="A52" s="35">
        <f t="shared" si="0"/>
        <v>47</v>
      </c>
      <c r="B52" s="22" t="s">
        <v>611</v>
      </c>
      <c r="C52" s="22" t="s">
        <v>383</v>
      </c>
      <c r="D52" s="28">
        <v>2015.1</v>
      </c>
      <c r="E52" s="24" t="s">
        <v>906</v>
      </c>
      <c r="F52" s="23">
        <v>522</v>
      </c>
      <c r="G52" s="23">
        <v>749</v>
      </c>
      <c r="H52" s="25" t="s">
        <v>109</v>
      </c>
      <c r="I52" s="27" t="s">
        <v>236</v>
      </c>
    </row>
    <row r="53" spans="1:10" s="13" customFormat="1" ht="27.75" customHeight="1" x14ac:dyDescent="0.2">
      <c r="A53" s="35">
        <f t="shared" si="0"/>
        <v>48</v>
      </c>
      <c r="B53" s="22" t="s">
        <v>618</v>
      </c>
      <c r="C53" s="22" t="s">
        <v>383</v>
      </c>
      <c r="D53" s="22">
        <v>2015.11</v>
      </c>
      <c r="E53" s="24" t="s">
        <v>1040</v>
      </c>
      <c r="F53" s="23">
        <v>2239</v>
      </c>
      <c r="G53" s="23">
        <v>5773</v>
      </c>
      <c r="H53" s="25" t="s">
        <v>109</v>
      </c>
      <c r="I53" s="27" t="s">
        <v>236</v>
      </c>
    </row>
    <row r="54" spans="1:10" s="61" customFormat="1" ht="28.5" customHeight="1" x14ac:dyDescent="0.2">
      <c r="A54" s="35">
        <f t="shared" si="0"/>
        <v>49</v>
      </c>
      <c r="B54" s="2" t="s">
        <v>617</v>
      </c>
      <c r="C54" s="2" t="s">
        <v>47</v>
      </c>
      <c r="D54" s="2">
        <v>2015.11</v>
      </c>
      <c r="E54" s="37" t="s">
        <v>935</v>
      </c>
      <c r="F54" s="38">
        <v>707</v>
      </c>
      <c r="G54" s="38">
        <v>1462</v>
      </c>
      <c r="H54" s="41" t="s">
        <v>109</v>
      </c>
      <c r="I54" s="40" t="s">
        <v>236</v>
      </c>
      <c r="J54" s="141"/>
    </row>
    <row r="55" spans="1:10" s="61" customFormat="1" ht="28.5" customHeight="1" x14ac:dyDescent="0.2">
      <c r="A55" s="35">
        <f t="shared" si="0"/>
        <v>50</v>
      </c>
      <c r="B55" s="2" t="s">
        <v>2198</v>
      </c>
      <c r="C55" s="36" t="s">
        <v>47</v>
      </c>
      <c r="D55" s="2">
        <v>2015.12</v>
      </c>
      <c r="E55" s="37" t="s">
        <v>923</v>
      </c>
      <c r="F55" s="38">
        <v>883</v>
      </c>
      <c r="G55" s="38">
        <v>1767</v>
      </c>
      <c r="H55" s="41" t="s">
        <v>189</v>
      </c>
      <c r="I55" s="40" t="s">
        <v>236</v>
      </c>
    </row>
    <row r="56" spans="1:10" s="61" customFormat="1" ht="28.5" customHeight="1" x14ac:dyDescent="0.2">
      <c r="A56" s="35">
        <f t="shared" si="0"/>
        <v>51</v>
      </c>
      <c r="B56" s="2" t="s">
        <v>639</v>
      </c>
      <c r="C56" s="2" t="s">
        <v>47</v>
      </c>
      <c r="D56" s="2">
        <v>2016.2</v>
      </c>
      <c r="E56" s="37" t="s">
        <v>923</v>
      </c>
      <c r="F56" s="38">
        <v>18</v>
      </c>
      <c r="G56" s="38">
        <v>18</v>
      </c>
      <c r="H56" s="41" t="s">
        <v>108</v>
      </c>
      <c r="I56" s="40" t="s">
        <v>236</v>
      </c>
    </row>
    <row r="57" spans="1:10" s="13" customFormat="1" ht="27.75" customHeight="1" x14ac:dyDescent="0.2">
      <c r="A57" s="35">
        <f t="shared" si="0"/>
        <v>52</v>
      </c>
      <c r="B57" s="22" t="s">
        <v>651</v>
      </c>
      <c r="C57" s="22" t="s">
        <v>383</v>
      </c>
      <c r="D57" s="22">
        <v>2016.3</v>
      </c>
      <c r="E57" s="24" t="s">
        <v>926</v>
      </c>
      <c r="F57" s="23">
        <v>3776</v>
      </c>
      <c r="G57" s="23">
        <v>7897</v>
      </c>
      <c r="H57" s="25" t="s">
        <v>189</v>
      </c>
      <c r="I57" s="27" t="s">
        <v>236</v>
      </c>
    </row>
    <row r="58" spans="1:10" ht="27.75" customHeight="1" x14ac:dyDescent="0.2">
      <c r="A58" s="35">
        <f t="shared" si="0"/>
        <v>53</v>
      </c>
      <c r="B58" s="22" t="s">
        <v>649</v>
      </c>
      <c r="C58" s="22" t="s">
        <v>383</v>
      </c>
      <c r="D58" s="22">
        <v>2016.3</v>
      </c>
      <c r="E58" s="24" t="s">
        <v>982</v>
      </c>
      <c r="F58" s="23">
        <v>332</v>
      </c>
      <c r="G58" s="23">
        <v>622</v>
      </c>
      <c r="H58" s="25" t="s">
        <v>109</v>
      </c>
      <c r="I58" s="27" t="s">
        <v>236</v>
      </c>
      <c r="J58" s="5"/>
    </row>
    <row r="59" spans="1:10" ht="27.75" customHeight="1" x14ac:dyDescent="0.2">
      <c r="A59" s="35">
        <f t="shared" si="0"/>
        <v>54</v>
      </c>
      <c r="B59" s="22" t="s">
        <v>655</v>
      </c>
      <c r="C59" s="22" t="s">
        <v>383</v>
      </c>
      <c r="D59" s="22">
        <v>2016.4</v>
      </c>
      <c r="E59" s="24" t="s">
        <v>937</v>
      </c>
      <c r="F59" s="23">
        <v>350</v>
      </c>
      <c r="G59" s="23">
        <v>843</v>
      </c>
      <c r="H59" s="25" t="s">
        <v>109</v>
      </c>
      <c r="I59" s="27" t="s">
        <v>236</v>
      </c>
      <c r="J59" s="5"/>
    </row>
    <row r="60" spans="1:10" ht="27.75" customHeight="1" x14ac:dyDescent="0.2">
      <c r="A60" s="35">
        <f t="shared" si="0"/>
        <v>55</v>
      </c>
      <c r="B60" s="22" t="s">
        <v>660</v>
      </c>
      <c r="C60" s="22" t="s">
        <v>383</v>
      </c>
      <c r="D60" s="22">
        <v>2016.5</v>
      </c>
      <c r="E60" s="24" t="s">
        <v>1007</v>
      </c>
      <c r="F60" s="23">
        <v>396</v>
      </c>
      <c r="G60" s="23">
        <v>868</v>
      </c>
      <c r="H60" s="25" t="s">
        <v>109</v>
      </c>
      <c r="I60" s="27" t="s">
        <v>236</v>
      </c>
      <c r="J60" s="5"/>
    </row>
    <row r="61" spans="1:10" ht="27.75" customHeight="1" x14ac:dyDescent="0.2">
      <c r="A61" s="35">
        <f t="shared" si="0"/>
        <v>56</v>
      </c>
      <c r="B61" s="22" t="s">
        <v>668</v>
      </c>
      <c r="C61" s="22" t="s">
        <v>383</v>
      </c>
      <c r="D61" s="22">
        <v>2016.6</v>
      </c>
      <c r="E61" s="104" t="s">
        <v>1009</v>
      </c>
      <c r="F61" s="105">
        <v>847</v>
      </c>
      <c r="G61" s="23">
        <v>1763</v>
      </c>
      <c r="H61" s="25" t="s">
        <v>108</v>
      </c>
      <c r="I61" s="27" t="s">
        <v>236</v>
      </c>
      <c r="J61" s="141"/>
    </row>
    <row r="62" spans="1:10" ht="27.75" customHeight="1" x14ac:dyDescent="0.2">
      <c r="A62" s="35">
        <f t="shared" si="0"/>
        <v>57</v>
      </c>
      <c r="B62" s="22" t="s">
        <v>669</v>
      </c>
      <c r="C62" s="22" t="s">
        <v>383</v>
      </c>
      <c r="D62" s="22">
        <v>2016.6</v>
      </c>
      <c r="E62" s="24" t="s">
        <v>1010</v>
      </c>
      <c r="F62" s="23">
        <v>806</v>
      </c>
      <c r="G62" s="23">
        <v>1693</v>
      </c>
      <c r="H62" s="25" t="s">
        <v>109</v>
      </c>
      <c r="I62" s="27" t="s">
        <v>236</v>
      </c>
      <c r="J62" s="141"/>
    </row>
    <row r="63" spans="1:10" ht="27.75" customHeight="1" x14ac:dyDescent="0.2">
      <c r="A63" s="35">
        <f t="shared" si="0"/>
        <v>58</v>
      </c>
      <c r="B63" s="22" t="s">
        <v>675</v>
      </c>
      <c r="C63" s="22" t="s">
        <v>383</v>
      </c>
      <c r="D63" s="22">
        <v>2016.6</v>
      </c>
      <c r="E63" s="24" t="s">
        <v>926</v>
      </c>
      <c r="F63" s="23">
        <v>2966</v>
      </c>
      <c r="G63" s="23">
        <v>6158</v>
      </c>
      <c r="H63" s="25" t="s">
        <v>108</v>
      </c>
      <c r="I63" s="27" t="s">
        <v>236</v>
      </c>
      <c r="J63" s="141"/>
    </row>
    <row r="64" spans="1:10" s="61" customFormat="1" ht="28.5" customHeight="1" x14ac:dyDescent="0.2">
      <c r="A64" s="35">
        <f t="shared" si="0"/>
        <v>59</v>
      </c>
      <c r="B64" s="2" t="s">
        <v>671</v>
      </c>
      <c r="C64" s="2" t="s">
        <v>47</v>
      </c>
      <c r="D64" s="2">
        <v>2016.6</v>
      </c>
      <c r="E64" s="37" t="s">
        <v>981</v>
      </c>
      <c r="F64" s="38">
        <v>1335</v>
      </c>
      <c r="G64" s="38">
        <v>3054</v>
      </c>
      <c r="H64" s="41" t="s">
        <v>108</v>
      </c>
      <c r="I64" s="40" t="s">
        <v>236</v>
      </c>
    </row>
    <row r="65" spans="1:10" ht="27.75" customHeight="1" x14ac:dyDescent="0.2">
      <c r="A65" s="35">
        <f t="shared" si="0"/>
        <v>60</v>
      </c>
      <c r="B65" s="22" t="s">
        <v>679</v>
      </c>
      <c r="C65" s="22" t="s">
        <v>383</v>
      </c>
      <c r="D65" s="22">
        <v>2016.7</v>
      </c>
      <c r="E65" s="24" t="s">
        <v>1014</v>
      </c>
      <c r="F65" s="23">
        <v>1618</v>
      </c>
      <c r="G65" s="23">
        <v>3203</v>
      </c>
      <c r="H65" s="25" t="s">
        <v>109</v>
      </c>
      <c r="I65" s="27" t="s">
        <v>236</v>
      </c>
      <c r="J65" s="143" t="s">
        <v>1787</v>
      </c>
    </row>
    <row r="66" spans="1:10" ht="27.75" customHeight="1" x14ac:dyDescent="0.2">
      <c r="A66" s="35">
        <f t="shared" si="0"/>
        <v>61</v>
      </c>
      <c r="B66" s="22" t="s">
        <v>682</v>
      </c>
      <c r="C66" s="22" t="s">
        <v>383</v>
      </c>
      <c r="D66" s="22">
        <v>2016.7</v>
      </c>
      <c r="E66" s="24" t="s">
        <v>1015</v>
      </c>
      <c r="F66" s="23">
        <v>1184</v>
      </c>
      <c r="G66" s="23">
        <v>2170</v>
      </c>
      <c r="H66" s="25" t="s">
        <v>108</v>
      </c>
      <c r="I66" s="27" t="s">
        <v>236</v>
      </c>
      <c r="J66" s="141"/>
    </row>
    <row r="67" spans="1:10" s="61" customFormat="1" ht="28.5" customHeight="1" x14ac:dyDescent="0.2">
      <c r="A67" s="35">
        <f t="shared" si="0"/>
        <v>62</v>
      </c>
      <c r="B67" s="2" t="s">
        <v>681</v>
      </c>
      <c r="C67" s="2" t="s">
        <v>47</v>
      </c>
      <c r="D67" s="2">
        <v>2016.7</v>
      </c>
      <c r="E67" s="37" t="s">
        <v>926</v>
      </c>
      <c r="F67" s="38">
        <v>1594</v>
      </c>
      <c r="G67" s="38">
        <v>3155</v>
      </c>
      <c r="H67" s="41" t="s">
        <v>109</v>
      </c>
      <c r="I67" s="40" t="s">
        <v>236</v>
      </c>
    </row>
    <row r="68" spans="1:10" s="61" customFormat="1" ht="28.5" customHeight="1" x14ac:dyDescent="0.2">
      <c r="A68" s="35">
        <f t="shared" si="0"/>
        <v>63</v>
      </c>
      <c r="B68" s="2" t="s">
        <v>740</v>
      </c>
      <c r="C68" s="2" t="s">
        <v>47</v>
      </c>
      <c r="D68" s="60">
        <v>2016.1</v>
      </c>
      <c r="E68" s="37" t="s">
        <v>988</v>
      </c>
      <c r="F68" s="38">
        <v>784</v>
      </c>
      <c r="G68" s="38">
        <v>1809</v>
      </c>
      <c r="H68" s="41" t="s">
        <v>108</v>
      </c>
      <c r="I68" s="40" t="s">
        <v>236</v>
      </c>
      <c r="J68" s="143" t="s">
        <v>1787</v>
      </c>
    </row>
    <row r="69" spans="1:10" s="61" customFormat="1" ht="28.5" customHeight="1" x14ac:dyDescent="0.2">
      <c r="A69" s="35">
        <f t="shared" si="0"/>
        <v>64</v>
      </c>
      <c r="B69" s="2" t="s">
        <v>764</v>
      </c>
      <c r="C69" s="87" t="s">
        <v>47</v>
      </c>
      <c r="D69" s="2">
        <v>2016.11</v>
      </c>
      <c r="E69" s="37" t="s">
        <v>1000</v>
      </c>
      <c r="F69" s="85">
        <v>291</v>
      </c>
      <c r="G69" s="86">
        <v>515</v>
      </c>
      <c r="H69" s="41" t="s">
        <v>180</v>
      </c>
      <c r="I69" s="84" t="s">
        <v>236</v>
      </c>
      <c r="J69" s="141"/>
    </row>
    <row r="70" spans="1:10" s="61" customFormat="1" ht="28.5" customHeight="1" x14ac:dyDescent="0.2">
      <c r="A70" s="35">
        <f t="shared" si="0"/>
        <v>65</v>
      </c>
      <c r="B70" s="2" t="s">
        <v>786</v>
      </c>
      <c r="C70" s="2" t="s">
        <v>47</v>
      </c>
      <c r="D70" s="2">
        <v>2016.12</v>
      </c>
      <c r="E70" s="37" t="s">
        <v>946</v>
      </c>
      <c r="F70" s="38">
        <v>224</v>
      </c>
      <c r="G70" s="38">
        <v>403</v>
      </c>
      <c r="H70" s="83" t="s">
        <v>109</v>
      </c>
      <c r="I70" s="84" t="s">
        <v>236</v>
      </c>
      <c r="J70" s="141"/>
    </row>
    <row r="71" spans="1:10" ht="27.75" customHeight="1" x14ac:dyDescent="0.2">
      <c r="A71" s="35">
        <f t="shared" ref="A71:A134" si="1">ROW()-5</f>
        <v>66</v>
      </c>
      <c r="B71" s="22" t="s">
        <v>691</v>
      </c>
      <c r="C71" s="22" t="s">
        <v>383</v>
      </c>
      <c r="D71" s="22">
        <v>2016.7</v>
      </c>
      <c r="E71" s="24" t="s">
        <v>1020</v>
      </c>
      <c r="F71" s="23">
        <v>3017</v>
      </c>
      <c r="G71" s="23">
        <v>6922</v>
      </c>
      <c r="H71" s="25" t="s">
        <v>109</v>
      </c>
      <c r="I71" s="27" t="s">
        <v>236</v>
      </c>
      <c r="J71" s="143"/>
    </row>
    <row r="72" spans="1:10" ht="27.75" customHeight="1" x14ac:dyDescent="0.2">
      <c r="A72" s="35">
        <f t="shared" si="1"/>
        <v>67</v>
      </c>
      <c r="B72" s="22" t="s">
        <v>692</v>
      </c>
      <c r="C72" s="22" t="s">
        <v>383</v>
      </c>
      <c r="D72" s="22">
        <v>2016.7</v>
      </c>
      <c r="E72" s="24" t="s">
        <v>1020</v>
      </c>
      <c r="F72" s="23">
        <v>3249</v>
      </c>
      <c r="G72" s="23">
        <v>7643</v>
      </c>
      <c r="H72" s="25" t="s">
        <v>109</v>
      </c>
      <c r="I72" s="27" t="s">
        <v>236</v>
      </c>
      <c r="J72" s="143" t="s">
        <v>1787</v>
      </c>
    </row>
    <row r="73" spans="1:10" ht="27.75" customHeight="1" x14ac:dyDescent="0.2">
      <c r="A73" s="35">
        <f t="shared" si="1"/>
        <v>68</v>
      </c>
      <c r="B73" s="22" t="s">
        <v>705</v>
      </c>
      <c r="C73" s="22" t="s">
        <v>383</v>
      </c>
      <c r="D73" s="22">
        <v>2016.8</v>
      </c>
      <c r="E73" s="24" t="s">
        <v>1020</v>
      </c>
      <c r="F73" s="23">
        <v>2950</v>
      </c>
      <c r="G73" s="23">
        <v>6019</v>
      </c>
      <c r="H73" s="25" t="s">
        <v>109</v>
      </c>
      <c r="I73" s="27" t="s">
        <v>236</v>
      </c>
      <c r="J73" s="143" t="s">
        <v>1787</v>
      </c>
    </row>
    <row r="74" spans="1:10" ht="27.75" customHeight="1" x14ac:dyDescent="0.2">
      <c r="A74" s="35">
        <f t="shared" si="1"/>
        <v>69</v>
      </c>
      <c r="B74" s="22" t="s">
        <v>706</v>
      </c>
      <c r="C74" s="22" t="s">
        <v>383</v>
      </c>
      <c r="D74" s="22">
        <v>2016.8</v>
      </c>
      <c r="E74" s="24" t="s">
        <v>1020</v>
      </c>
      <c r="F74" s="23">
        <v>3980</v>
      </c>
      <c r="G74" s="23">
        <v>10010</v>
      </c>
      <c r="H74" s="25" t="s">
        <v>109</v>
      </c>
      <c r="I74" s="27" t="s">
        <v>236</v>
      </c>
      <c r="J74" s="143" t="s">
        <v>1787</v>
      </c>
    </row>
    <row r="75" spans="1:10" ht="27.75" customHeight="1" x14ac:dyDescent="0.2">
      <c r="A75" s="35">
        <f t="shared" si="1"/>
        <v>70</v>
      </c>
      <c r="B75" s="22" t="s">
        <v>695</v>
      </c>
      <c r="C75" s="22" t="s">
        <v>383</v>
      </c>
      <c r="D75" s="22">
        <v>2016.8</v>
      </c>
      <c r="E75" s="24" t="s">
        <v>1020</v>
      </c>
      <c r="F75" s="23">
        <v>2777</v>
      </c>
      <c r="G75" s="23">
        <v>6048</v>
      </c>
      <c r="H75" s="25" t="s">
        <v>109</v>
      </c>
      <c r="I75" s="27" t="s">
        <v>236</v>
      </c>
      <c r="J75" s="143"/>
    </row>
    <row r="76" spans="1:10" ht="27.75" customHeight="1" x14ac:dyDescent="0.2">
      <c r="A76" s="35">
        <f t="shared" si="1"/>
        <v>71</v>
      </c>
      <c r="B76" s="22" t="s">
        <v>696</v>
      </c>
      <c r="C76" s="22" t="s">
        <v>383</v>
      </c>
      <c r="D76" s="22">
        <v>2016.8</v>
      </c>
      <c r="E76" s="24" t="s">
        <v>1020</v>
      </c>
      <c r="F76" s="23">
        <v>5437</v>
      </c>
      <c r="G76" s="23">
        <v>10770</v>
      </c>
      <c r="H76" s="25" t="s">
        <v>109</v>
      </c>
      <c r="I76" s="27" t="s">
        <v>236</v>
      </c>
      <c r="J76" s="143"/>
    </row>
    <row r="77" spans="1:10" ht="27.75" customHeight="1" x14ac:dyDescent="0.2">
      <c r="A77" s="35">
        <f t="shared" si="1"/>
        <v>72</v>
      </c>
      <c r="B77" s="22" t="s">
        <v>703</v>
      </c>
      <c r="C77" s="22" t="s">
        <v>383</v>
      </c>
      <c r="D77" s="22">
        <v>2016.8</v>
      </c>
      <c r="E77" s="24" t="s">
        <v>1024</v>
      </c>
      <c r="F77" s="23">
        <v>1009</v>
      </c>
      <c r="G77" s="23">
        <v>2016</v>
      </c>
      <c r="H77" s="25" t="s">
        <v>108</v>
      </c>
      <c r="I77" s="27" t="s">
        <v>236</v>
      </c>
      <c r="J77" s="141" t="s">
        <v>205</v>
      </c>
    </row>
    <row r="78" spans="1:10" ht="27.75" customHeight="1" x14ac:dyDescent="0.2">
      <c r="A78" s="35">
        <f t="shared" si="1"/>
        <v>73</v>
      </c>
      <c r="B78" s="22" t="s">
        <v>704</v>
      </c>
      <c r="C78" s="22" t="s">
        <v>383</v>
      </c>
      <c r="D78" s="22">
        <v>2016.8</v>
      </c>
      <c r="E78" s="24" t="s">
        <v>894</v>
      </c>
      <c r="F78" s="23">
        <v>1833</v>
      </c>
      <c r="G78" s="23">
        <v>4327</v>
      </c>
      <c r="H78" s="25" t="s">
        <v>109</v>
      </c>
      <c r="I78" s="27" t="s">
        <v>236</v>
      </c>
      <c r="J78" s="141"/>
    </row>
    <row r="79" spans="1:10" s="61" customFormat="1" ht="28.5" customHeight="1" x14ac:dyDescent="0.2">
      <c r="A79" s="35">
        <f t="shared" si="1"/>
        <v>74</v>
      </c>
      <c r="B79" s="2" t="s">
        <v>720</v>
      </c>
      <c r="C79" s="2" t="s">
        <v>47</v>
      </c>
      <c r="D79" s="2">
        <v>2016.9</v>
      </c>
      <c r="E79" s="37" t="s">
        <v>975</v>
      </c>
      <c r="F79" s="38">
        <v>7422</v>
      </c>
      <c r="G79" s="38">
        <v>11353</v>
      </c>
      <c r="H79" s="41" t="s">
        <v>108</v>
      </c>
      <c r="I79" s="40" t="s">
        <v>236</v>
      </c>
    </row>
    <row r="80" spans="1:10" s="61" customFormat="1" ht="28.5" customHeight="1" x14ac:dyDescent="0.2">
      <c r="A80" s="35">
        <f t="shared" si="1"/>
        <v>75</v>
      </c>
      <c r="B80" s="2" t="s">
        <v>730</v>
      </c>
      <c r="C80" s="2" t="s">
        <v>47</v>
      </c>
      <c r="D80" s="2">
        <v>2016.9</v>
      </c>
      <c r="E80" s="37" t="s">
        <v>982</v>
      </c>
      <c r="F80" s="38">
        <v>1662</v>
      </c>
      <c r="G80" s="38">
        <v>3194</v>
      </c>
      <c r="H80" s="41" t="s">
        <v>180</v>
      </c>
      <c r="I80" s="40" t="s">
        <v>236</v>
      </c>
    </row>
    <row r="81" spans="1:10" s="61" customFormat="1" ht="28.5" customHeight="1" x14ac:dyDescent="0.2">
      <c r="A81" s="35">
        <f t="shared" si="1"/>
        <v>76</v>
      </c>
      <c r="B81" s="2" t="s">
        <v>731</v>
      </c>
      <c r="C81" s="2" t="s">
        <v>47</v>
      </c>
      <c r="D81" s="2">
        <v>2016.9</v>
      </c>
      <c r="E81" s="37" t="s">
        <v>982</v>
      </c>
      <c r="F81" s="38">
        <v>1805</v>
      </c>
      <c r="G81" s="38">
        <v>3271</v>
      </c>
      <c r="H81" s="41" t="s">
        <v>180</v>
      </c>
      <c r="I81" s="40" t="s">
        <v>236</v>
      </c>
    </row>
    <row r="82" spans="1:10" s="61" customFormat="1" ht="28.5" customHeight="1" x14ac:dyDescent="0.2">
      <c r="A82" s="35">
        <f t="shared" si="1"/>
        <v>77</v>
      </c>
      <c r="B82" s="2" t="s">
        <v>732</v>
      </c>
      <c r="C82" s="2" t="s">
        <v>47</v>
      </c>
      <c r="D82" s="2">
        <v>2016.9</v>
      </c>
      <c r="E82" s="37" t="s">
        <v>982</v>
      </c>
      <c r="F82" s="38">
        <v>299</v>
      </c>
      <c r="G82" s="38">
        <v>480</v>
      </c>
      <c r="H82" s="41" t="s">
        <v>108</v>
      </c>
      <c r="I82" s="40" t="s">
        <v>236</v>
      </c>
      <c r="J82" s="143" t="s">
        <v>1787</v>
      </c>
    </row>
    <row r="83" spans="1:10" s="61" customFormat="1" ht="28.5" customHeight="1" x14ac:dyDescent="0.2">
      <c r="A83" s="35">
        <f t="shared" si="1"/>
        <v>78</v>
      </c>
      <c r="B83" s="2" t="s">
        <v>733</v>
      </c>
      <c r="C83" s="2" t="s">
        <v>47</v>
      </c>
      <c r="D83" s="2">
        <v>2016.9</v>
      </c>
      <c r="E83" s="37" t="s">
        <v>982</v>
      </c>
      <c r="F83" s="38">
        <v>890</v>
      </c>
      <c r="G83" s="38">
        <v>1662</v>
      </c>
      <c r="H83" s="41" t="s">
        <v>180</v>
      </c>
      <c r="I83" s="40" t="s">
        <v>236</v>
      </c>
      <c r="J83" s="141"/>
    </row>
    <row r="84" spans="1:10" s="61" customFormat="1" ht="28.5" customHeight="1" x14ac:dyDescent="0.2">
      <c r="A84" s="35">
        <f t="shared" si="1"/>
        <v>79</v>
      </c>
      <c r="B84" s="2" t="s">
        <v>734</v>
      </c>
      <c r="C84" s="2" t="s">
        <v>47</v>
      </c>
      <c r="D84" s="2">
        <v>2016.9</v>
      </c>
      <c r="E84" s="37" t="s">
        <v>982</v>
      </c>
      <c r="F84" s="38">
        <v>191</v>
      </c>
      <c r="G84" s="38">
        <v>343</v>
      </c>
      <c r="H84" s="41" t="s">
        <v>180</v>
      </c>
      <c r="I84" s="40" t="s">
        <v>236</v>
      </c>
      <c r="J84" s="141"/>
    </row>
    <row r="85" spans="1:10" ht="27.75" customHeight="1" x14ac:dyDescent="0.2">
      <c r="A85" s="35">
        <f t="shared" si="1"/>
        <v>80</v>
      </c>
      <c r="B85" s="22" t="s">
        <v>717</v>
      </c>
      <c r="C85" s="22" t="s">
        <v>383</v>
      </c>
      <c r="D85" s="22">
        <v>2016.9</v>
      </c>
      <c r="E85" s="24" t="s">
        <v>976</v>
      </c>
      <c r="F85" s="23">
        <v>788</v>
      </c>
      <c r="G85" s="23">
        <v>1530</v>
      </c>
      <c r="H85" s="25" t="s">
        <v>180</v>
      </c>
      <c r="I85" s="27" t="s">
        <v>236</v>
      </c>
      <c r="J85" s="141"/>
    </row>
    <row r="86" spans="1:10" ht="27.75" customHeight="1" x14ac:dyDescent="0.2">
      <c r="A86" s="35">
        <f t="shared" si="1"/>
        <v>81</v>
      </c>
      <c r="B86" s="22" t="s">
        <v>735</v>
      </c>
      <c r="C86" s="22" t="s">
        <v>383</v>
      </c>
      <c r="D86" s="22">
        <v>2016.9</v>
      </c>
      <c r="E86" s="24" t="s">
        <v>983</v>
      </c>
      <c r="F86" s="23">
        <v>2128</v>
      </c>
      <c r="G86" s="23">
        <v>3881</v>
      </c>
      <c r="H86" s="25" t="s">
        <v>180</v>
      </c>
      <c r="I86" s="27" t="s">
        <v>236</v>
      </c>
      <c r="J86" s="141"/>
    </row>
    <row r="87" spans="1:10" ht="27.75" customHeight="1" x14ac:dyDescent="0.2">
      <c r="A87" s="35">
        <f t="shared" si="1"/>
        <v>82</v>
      </c>
      <c r="B87" s="22" t="s">
        <v>723</v>
      </c>
      <c r="C87" s="22" t="s">
        <v>383</v>
      </c>
      <c r="D87" s="22">
        <v>2016.9</v>
      </c>
      <c r="E87" s="24" t="s">
        <v>984</v>
      </c>
      <c r="F87" s="23">
        <v>866</v>
      </c>
      <c r="G87" s="23">
        <v>1450</v>
      </c>
      <c r="H87" s="25" t="s">
        <v>180</v>
      </c>
      <c r="I87" s="27" t="s">
        <v>236</v>
      </c>
      <c r="J87" s="141"/>
    </row>
    <row r="88" spans="1:10" ht="27.75" customHeight="1" x14ac:dyDescent="0.2">
      <c r="A88" s="35">
        <f t="shared" si="1"/>
        <v>83</v>
      </c>
      <c r="B88" s="22" t="s">
        <v>757</v>
      </c>
      <c r="C88" s="152" t="s">
        <v>383</v>
      </c>
      <c r="D88" s="22">
        <v>2016.11</v>
      </c>
      <c r="E88" s="24" t="s">
        <v>983</v>
      </c>
      <c r="F88" s="163">
        <v>1187</v>
      </c>
      <c r="G88" s="164">
        <v>2430</v>
      </c>
      <c r="H88" s="156" t="s">
        <v>189</v>
      </c>
      <c r="I88" s="259" t="s">
        <v>236</v>
      </c>
      <c r="J88" s="141"/>
    </row>
    <row r="89" spans="1:10" ht="27.75" customHeight="1" x14ac:dyDescent="0.2">
      <c r="A89" s="35">
        <f t="shared" si="1"/>
        <v>84</v>
      </c>
      <c r="B89" s="22" t="s">
        <v>760</v>
      </c>
      <c r="C89" s="152" t="s">
        <v>383</v>
      </c>
      <c r="D89" s="22">
        <v>2016.11</v>
      </c>
      <c r="E89" s="24" t="s">
        <v>998</v>
      </c>
      <c r="F89" s="163">
        <v>12449</v>
      </c>
      <c r="G89" s="164">
        <v>29031</v>
      </c>
      <c r="H89" s="156" t="s">
        <v>189</v>
      </c>
      <c r="I89" s="259" t="s">
        <v>236</v>
      </c>
      <c r="J89" s="141"/>
    </row>
    <row r="90" spans="1:10" ht="27.75" customHeight="1" x14ac:dyDescent="0.2">
      <c r="A90" s="35">
        <f t="shared" si="1"/>
        <v>85</v>
      </c>
      <c r="B90" s="22" t="s">
        <v>763</v>
      </c>
      <c r="C90" s="152" t="s">
        <v>383</v>
      </c>
      <c r="D90" s="22">
        <v>2016.11</v>
      </c>
      <c r="E90" s="24" t="s">
        <v>999</v>
      </c>
      <c r="F90" s="163">
        <v>16519</v>
      </c>
      <c r="G90" s="164">
        <v>34374</v>
      </c>
      <c r="H90" s="156" t="s">
        <v>189</v>
      </c>
      <c r="I90" s="259" t="s">
        <v>236</v>
      </c>
      <c r="J90" s="141"/>
    </row>
    <row r="91" spans="1:10" ht="27.75" customHeight="1" x14ac:dyDescent="0.2">
      <c r="A91" s="35">
        <f t="shared" si="1"/>
        <v>86</v>
      </c>
      <c r="B91" s="22" t="s">
        <v>764</v>
      </c>
      <c r="C91" s="152" t="s">
        <v>383</v>
      </c>
      <c r="D91" s="22">
        <v>2016.11</v>
      </c>
      <c r="E91" s="24" t="s">
        <v>1000</v>
      </c>
      <c r="F91" s="165">
        <v>4049</v>
      </c>
      <c r="G91" s="166">
        <v>6429</v>
      </c>
      <c r="H91" s="25" t="s">
        <v>180</v>
      </c>
      <c r="I91" s="259" t="s">
        <v>236</v>
      </c>
      <c r="J91" s="141"/>
    </row>
    <row r="92" spans="1:10" ht="27.75" customHeight="1" x14ac:dyDescent="0.2">
      <c r="A92" s="35">
        <f t="shared" si="1"/>
        <v>87</v>
      </c>
      <c r="B92" s="22" t="s">
        <v>783</v>
      </c>
      <c r="C92" s="22" t="s">
        <v>1576</v>
      </c>
      <c r="D92" s="22">
        <v>2016.12</v>
      </c>
      <c r="E92" s="24" t="s">
        <v>942</v>
      </c>
      <c r="F92" s="23">
        <v>2043</v>
      </c>
      <c r="G92" s="23">
        <v>3348</v>
      </c>
      <c r="H92" s="25" t="s">
        <v>189</v>
      </c>
      <c r="I92" s="259" t="s">
        <v>236</v>
      </c>
      <c r="J92" s="145"/>
    </row>
    <row r="93" spans="1:10" ht="27.75" customHeight="1" x14ac:dyDescent="0.2">
      <c r="A93" s="35">
        <f t="shared" si="1"/>
        <v>88</v>
      </c>
      <c r="B93" s="113" t="s">
        <v>782</v>
      </c>
      <c r="C93" s="113" t="s">
        <v>383</v>
      </c>
      <c r="D93" s="113">
        <v>2016.12</v>
      </c>
      <c r="E93" s="24" t="s">
        <v>943</v>
      </c>
      <c r="F93" s="23">
        <v>2234</v>
      </c>
      <c r="G93" s="115">
        <v>4484</v>
      </c>
      <c r="H93" s="116" t="s">
        <v>180</v>
      </c>
      <c r="I93" s="256" t="s">
        <v>236</v>
      </c>
      <c r="J93" s="141"/>
    </row>
    <row r="94" spans="1:10" ht="27.75" customHeight="1" x14ac:dyDescent="0.2">
      <c r="A94" s="35">
        <f t="shared" si="1"/>
        <v>89</v>
      </c>
      <c r="B94" s="22" t="s">
        <v>787</v>
      </c>
      <c r="C94" s="22" t="s">
        <v>383</v>
      </c>
      <c r="D94" s="22">
        <v>2016.12</v>
      </c>
      <c r="E94" s="104" t="s">
        <v>946</v>
      </c>
      <c r="F94" s="105">
        <v>828</v>
      </c>
      <c r="G94" s="23">
        <v>1414</v>
      </c>
      <c r="H94" s="156" t="s">
        <v>254</v>
      </c>
      <c r="I94" s="259" t="s">
        <v>236</v>
      </c>
      <c r="J94" s="145"/>
    </row>
    <row r="95" spans="1:10" ht="27.75" customHeight="1" x14ac:dyDescent="0.2">
      <c r="A95" s="35">
        <f t="shared" si="1"/>
        <v>90</v>
      </c>
      <c r="B95" s="22" t="s">
        <v>1365</v>
      </c>
      <c r="C95" s="22" t="s">
        <v>383</v>
      </c>
      <c r="D95" s="22">
        <v>2017.1</v>
      </c>
      <c r="E95" s="24" t="s">
        <v>949</v>
      </c>
      <c r="F95" s="163">
        <v>1060</v>
      </c>
      <c r="G95" s="23">
        <v>1749</v>
      </c>
      <c r="H95" s="25" t="s">
        <v>180</v>
      </c>
      <c r="I95" s="259" t="s">
        <v>236</v>
      </c>
      <c r="J95" s="145"/>
    </row>
    <row r="96" spans="1:10" s="61" customFormat="1" ht="28.5" customHeight="1" x14ac:dyDescent="0.2">
      <c r="A96" s="35">
        <f t="shared" si="1"/>
        <v>91</v>
      </c>
      <c r="B96" s="2" t="s">
        <v>811</v>
      </c>
      <c r="C96" s="2" t="s">
        <v>47</v>
      </c>
      <c r="D96" s="2">
        <v>2017.3</v>
      </c>
      <c r="E96" s="37" t="s">
        <v>961</v>
      </c>
      <c r="F96" s="38">
        <v>1295</v>
      </c>
      <c r="G96" s="38">
        <v>3469</v>
      </c>
      <c r="H96" s="83" t="s">
        <v>189</v>
      </c>
      <c r="I96" s="84" t="s">
        <v>236</v>
      </c>
      <c r="J96" s="141"/>
    </row>
    <row r="97" spans="1:10" s="61" customFormat="1" ht="28.5" customHeight="1" x14ac:dyDescent="0.2">
      <c r="A97" s="35">
        <f t="shared" si="1"/>
        <v>92</v>
      </c>
      <c r="B97" s="2" t="s">
        <v>814</v>
      </c>
      <c r="C97" s="2" t="s">
        <v>47</v>
      </c>
      <c r="D97" s="2">
        <v>2017.3</v>
      </c>
      <c r="E97" s="37" t="s">
        <v>963</v>
      </c>
      <c r="F97" s="81">
        <v>1206</v>
      </c>
      <c r="G97" s="38">
        <v>2302</v>
      </c>
      <c r="H97" s="83" t="s">
        <v>189</v>
      </c>
      <c r="I97" s="84" t="s">
        <v>236</v>
      </c>
      <c r="J97" s="141"/>
    </row>
    <row r="98" spans="1:10" ht="27.75" customHeight="1" x14ac:dyDescent="0.2">
      <c r="A98" s="35">
        <f t="shared" si="1"/>
        <v>93</v>
      </c>
      <c r="B98" s="108" t="s">
        <v>1372</v>
      </c>
      <c r="C98" s="22" t="s">
        <v>383</v>
      </c>
      <c r="D98" s="22">
        <v>2017.4</v>
      </c>
      <c r="E98" s="24" t="s">
        <v>967</v>
      </c>
      <c r="F98" s="23">
        <v>993</v>
      </c>
      <c r="G98" s="23">
        <v>1878</v>
      </c>
      <c r="H98" s="25" t="s">
        <v>189</v>
      </c>
      <c r="I98" s="259" t="s">
        <v>236</v>
      </c>
      <c r="J98" s="141"/>
    </row>
    <row r="99" spans="1:10" s="61" customFormat="1" ht="28.5" customHeight="1" x14ac:dyDescent="0.2">
      <c r="A99" s="35">
        <f t="shared" si="1"/>
        <v>94</v>
      </c>
      <c r="B99" s="89" t="s">
        <v>1374</v>
      </c>
      <c r="C99" s="2" t="s">
        <v>47</v>
      </c>
      <c r="D99" s="2">
        <v>2017.4</v>
      </c>
      <c r="E99" s="37" t="s">
        <v>970</v>
      </c>
      <c r="F99" s="38">
        <v>797</v>
      </c>
      <c r="G99" s="38">
        <v>1392</v>
      </c>
      <c r="H99" s="41" t="s">
        <v>189</v>
      </c>
      <c r="I99" s="84" t="s">
        <v>236</v>
      </c>
      <c r="J99" s="141" t="s">
        <v>205</v>
      </c>
    </row>
    <row r="100" spans="1:10" s="61" customFormat="1" ht="28.5" customHeight="1" x14ac:dyDescent="0.2">
      <c r="A100" s="35">
        <f t="shared" si="1"/>
        <v>95</v>
      </c>
      <c r="B100" s="89" t="s">
        <v>846</v>
      </c>
      <c r="C100" s="2" t="s">
        <v>47</v>
      </c>
      <c r="D100" s="2">
        <v>2017.6</v>
      </c>
      <c r="E100" s="37" t="s">
        <v>915</v>
      </c>
      <c r="F100" s="38">
        <v>403</v>
      </c>
      <c r="G100" s="38">
        <v>829</v>
      </c>
      <c r="H100" s="41" t="s">
        <v>180</v>
      </c>
      <c r="I100" s="40" t="s">
        <v>236</v>
      </c>
      <c r="J100" s="141" t="s">
        <v>1846</v>
      </c>
    </row>
    <row r="101" spans="1:10" s="61" customFormat="1" ht="28.5" customHeight="1" x14ac:dyDescent="0.2">
      <c r="A101" s="35">
        <f t="shared" si="1"/>
        <v>96</v>
      </c>
      <c r="B101" s="89" t="s">
        <v>1390</v>
      </c>
      <c r="C101" s="2" t="s">
        <v>47</v>
      </c>
      <c r="D101" s="2">
        <v>2017.6</v>
      </c>
      <c r="E101" s="37" t="s">
        <v>900</v>
      </c>
      <c r="F101" s="38">
        <v>722</v>
      </c>
      <c r="G101" s="38">
        <v>1700</v>
      </c>
      <c r="H101" s="41" t="s">
        <v>106</v>
      </c>
      <c r="I101" s="40" t="s">
        <v>236</v>
      </c>
      <c r="J101" s="141"/>
    </row>
    <row r="102" spans="1:10" s="61" customFormat="1" ht="28.5" customHeight="1" x14ac:dyDescent="0.2">
      <c r="A102" s="35">
        <f t="shared" si="1"/>
        <v>97</v>
      </c>
      <c r="B102" s="89" t="s">
        <v>850</v>
      </c>
      <c r="C102" s="2" t="s">
        <v>47</v>
      </c>
      <c r="D102" s="2">
        <v>2017.6</v>
      </c>
      <c r="E102" s="37" t="s">
        <v>912</v>
      </c>
      <c r="F102" s="38">
        <v>1991</v>
      </c>
      <c r="G102" s="38">
        <v>5826</v>
      </c>
      <c r="H102" s="41" t="s">
        <v>189</v>
      </c>
      <c r="I102" s="84" t="s">
        <v>236</v>
      </c>
    </row>
    <row r="103" spans="1:10" s="61" customFormat="1" ht="28.5" customHeight="1" x14ac:dyDescent="0.2">
      <c r="A103" s="35">
        <f t="shared" si="1"/>
        <v>98</v>
      </c>
      <c r="B103" s="2" t="s">
        <v>1378</v>
      </c>
      <c r="C103" s="2" t="s">
        <v>47</v>
      </c>
      <c r="D103" s="2">
        <v>2017.6</v>
      </c>
      <c r="E103" s="37" t="s">
        <v>855</v>
      </c>
      <c r="F103" s="38">
        <v>280</v>
      </c>
      <c r="G103" s="38">
        <v>663</v>
      </c>
      <c r="H103" s="41" t="s">
        <v>830</v>
      </c>
      <c r="I103" s="40" t="s">
        <v>236</v>
      </c>
    </row>
    <row r="104" spans="1:10" s="61" customFormat="1" ht="28.5" customHeight="1" x14ac:dyDescent="0.2">
      <c r="A104" s="35">
        <f t="shared" si="1"/>
        <v>99</v>
      </c>
      <c r="B104" s="89" t="s">
        <v>856</v>
      </c>
      <c r="C104" s="2" t="s">
        <v>47</v>
      </c>
      <c r="D104" s="2">
        <v>2017.7</v>
      </c>
      <c r="E104" s="37" t="s">
        <v>897</v>
      </c>
      <c r="F104" s="38">
        <v>316</v>
      </c>
      <c r="G104" s="38">
        <v>655</v>
      </c>
      <c r="H104" s="41" t="s">
        <v>109</v>
      </c>
      <c r="I104" s="40" t="s">
        <v>236</v>
      </c>
    </row>
    <row r="105" spans="1:10" ht="27.75" customHeight="1" x14ac:dyDescent="0.2">
      <c r="A105" s="35">
        <f t="shared" si="1"/>
        <v>100</v>
      </c>
      <c r="B105" s="108" t="s">
        <v>1379</v>
      </c>
      <c r="C105" s="22" t="s">
        <v>383</v>
      </c>
      <c r="D105" s="22">
        <v>2017.7</v>
      </c>
      <c r="E105" s="24" t="s">
        <v>908</v>
      </c>
      <c r="F105" s="23">
        <v>1564</v>
      </c>
      <c r="G105" s="23">
        <v>3448</v>
      </c>
      <c r="H105" s="25" t="s">
        <v>830</v>
      </c>
      <c r="I105" s="27" t="s">
        <v>236</v>
      </c>
      <c r="J105" s="5"/>
    </row>
    <row r="106" spans="1:10" ht="27.75" customHeight="1" x14ac:dyDescent="0.2">
      <c r="A106" s="35">
        <f t="shared" si="1"/>
        <v>101</v>
      </c>
      <c r="B106" s="108" t="s">
        <v>862</v>
      </c>
      <c r="C106" s="22" t="s">
        <v>383</v>
      </c>
      <c r="D106" s="22">
        <v>2017.7</v>
      </c>
      <c r="E106" s="24" t="s">
        <v>907</v>
      </c>
      <c r="F106" s="23">
        <v>356</v>
      </c>
      <c r="G106" s="23">
        <v>768</v>
      </c>
      <c r="H106" s="25" t="s">
        <v>830</v>
      </c>
      <c r="I106" s="27" t="s">
        <v>236</v>
      </c>
      <c r="J106" s="5"/>
    </row>
    <row r="107" spans="1:10" ht="27.75" customHeight="1" x14ac:dyDescent="0.2">
      <c r="A107" s="35">
        <f t="shared" si="1"/>
        <v>102</v>
      </c>
      <c r="B107" s="108" t="s">
        <v>2248</v>
      </c>
      <c r="C107" s="22" t="s">
        <v>383</v>
      </c>
      <c r="D107" s="22">
        <v>2017.7</v>
      </c>
      <c r="E107" s="24" t="s">
        <v>906</v>
      </c>
      <c r="F107" s="23">
        <v>1410</v>
      </c>
      <c r="G107" s="23">
        <v>2764</v>
      </c>
      <c r="H107" s="25" t="s">
        <v>189</v>
      </c>
      <c r="I107" s="27" t="s">
        <v>236</v>
      </c>
      <c r="J107" s="5"/>
    </row>
    <row r="108" spans="1:10" ht="27.75" customHeight="1" x14ac:dyDescent="0.2">
      <c r="A108" s="35">
        <f t="shared" si="1"/>
        <v>103</v>
      </c>
      <c r="B108" s="108" t="s">
        <v>858</v>
      </c>
      <c r="C108" s="22" t="s">
        <v>2249</v>
      </c>
      <c r="D108" s="22">
        <v>2017.7</v>
      </c>
      <c r="E108" s="24" t="s">
        <v>904</v>
      </c>
      <c r="F108" s="23">
        <v>800</v>
      </c>
      <c r="G108" s="23">
        <v>1556</v>
      </c>
      <c r="H108" s="25" t="s">
        <v>109</v>
      </c>
      <c r="I108" s="27" t="s">
        <v>236</v>
      </c>
      <c r="J108" s="5"/>
    </row>
    <row r="109" spans="1:10" ht="27.75" customHeight="1" x14ac:dyDescent="0.2">
      <c r="A109" s="35">
        <f t="shared" si="1"/>
        <v>104</v>
      </c>
      <c r="B109" s="108" t="s">
        <v>872</v>
      </c>
      <c r="C109" s="22" t="s">
        <v>383</v>
      </c>
      <c r="D109" s="22">
        <v>2017.8</v>
      </c>
      <c r="E109" s="24" t="s">
        <v>885</v>
      </c>
      <c r="F109" s="23">
        <v>1359</v>
      </c>
      <c r="G109" s="23">
        <v>3120</v>
      </c>
      <c r="H109" s="25" t="s">
        <v>6</v>
      </c>
      <c r="I109" s="27" t="s">
        <v>236</v>
      </c>
      <c r="J109" s="5"/>
    </row>
    <row r="110" spans="1:10" ht="27" customHeight="1" x14ac:dyDescent="0.2">
      <c r="A110" s="35">
        <f t="shared" si="1"/>
        <v>105</v>
      </c>
      <c r="B110" s="108" t="s">
        <v>875</v>
      </c>
      <c r="C110" s="22" t="s">
        <v>383</v>
      </c>
      <c r="D110" s="22">
        <v>2017.8</v>
      </c>
      <c r="E110" s="24" t="s">
        <v>881</v>
      </c>
      <c r="F110" s="23">
        <v>1801</v>
      </c>
      <c r="G110" s="23">
        <v>3722</v>
      </c>
      <c r="H110" s="25" t="s">
        <v>6</v>
      </c>
      <c r="I110" s="27" t="s">
        <v>236</v>
      </c>
      <c r="J110" s="5"/>
    </row>
    <row r="111" spans="1:10" s="61" customFormat="1" ht="28.5" customHeight="1" x14ac:dyDescent="0.2">
      <c r="A111" s="35">
        <f t="shared" si="1"/>
        <v>106</v>
      </c>
      <c r="B111" s="89" t="s">
        <v>1301</v>
      </c>
      <c r="C111" s="2" t="s">
        <v>47</v>
      </c>
      <c r="D111" s="2">
        <v>2017.9</v>
      </c>
      <c r="E111" s="37" t="s">
        <v>658</v>
      </c>
      <c r="F111" s="38">
        <v>1386</v>
      </c>
      <c r="G111" s="38">
        <v>2433</v>
      </c>
      <c r="H111" s="41" t="s">
        <v>124</v>
      </c>
      <c r="I111" s="40" t="s">
        <v>236</v>
      </c>
    </row>
    <row r="112" spans="1:10" s="61" customFormat="1" ht="28.5" customHeight="1" x14ac:dyDescent="0.2">
      <c r="A112" s="35">
        <f t="shared" si="1"/>
        <v>107</v>
      </c>
      <c r="B112" s="89" t="s">
        <v>1302</v>
      </c>
      <c r="C112" s="2" t="s">
        <v>47</v>
      </c>
      <c r="D112" s="2">
        <v>2017.9</v>
      </c>
      <c r="E112" s="37" t="s">
        <v>1309</v>
      </c>
      <c r="F112" s="38">
        <v>1557</v>
      </c>
      <c r="G112" s="38">
        <v>2883</v>
      </c>
      <c r="H112" s="41" t="s">
        <v>124</v>
      </c>
      <c r="I112" s="40" t="s">
        <v>236</v>
      </c>
    </row>
    <row r="113" spans="1:10" s="61" customFormat="1" ht="28.5" customHeight="1" x14ac:dyDescent="0.2">
      <c r="A113" s="35">
        <f t="shared" si="1"/>
        <v>108</v>
      </c>
      <c r="B113" s="89" t="s">
        <v>1321</v>
      </c>
      <c r="C113" s="2" t="s">
        <v>47</v>
      </c>
      <c r="D113" s="2">
        <v>2017.9</v>
      </c>
      <c r="E113" s="37" t="s">
        <v>1311</v>
      </c>
      <c r="F113" s="38">
        <v>129</v>
      </c>
      <c r="G113" s="38">
        <v>275</v>
      </c>
      <c r="H113" s="41" t="s">
        <v>180</v>
      </c>
      <c r="I113" s="40" t="s">
        <v>236</v>
      </c>
    </row>
    <row r="114" spans="1:10" s="61" customFormat="1" ht="28.5" customHeight="1" x14ac:dyDescent="0.2">
      <c r="A114" s="35">
        <f t="shared" si="1"/>
        <v>109</v>
      </c>
      <c r="B114" s="89" t="s">
        <v>1383</v>
      </c>
      <c r="C114" s="2" t="s">
        <v>47</v>
      </c>
      <c r="D114" s="2">
        <v>2017.9</v>
      </c>
      <c r="E114" s="37" t="s">
        <v>1349</v>
      </c>
      <c r="F114" s="38">
        <v>2818</v>
      </c>
      <c r="G114" s="38">
        <v>5386</v>
      </c>
      <c r="H114" s="41" t="s">
        <v>109</v>
      </c>
      <c r="I114" s="40" t="s">
        <v>236</v>
      </c>
    </row>
    <row r="115" spans="1:10" s="61" customFormat="1" ht="28.5" customHeight="1" x14ac:dyDescent="0.2">
      <c r="A115" s="35">
        <f t="shared" si="1"/>
        <v>110</v>
      </c>
      <c r="B115" s="89" t="s">
        <v>1405</v>
      </c>
      <c r="C115" s="2" t="s">
        <v>47</v>
      </c>
      <c r="D115" s="2">
        <v>2017.11</v>
      </c>
      <c r="E115" s="37" t="s">
        <v>1214</v>
      </c>
      <c r="F115" s="38">
        <v>3300</v>
      </c>
      <c r="G115" s="38">
        <v>5899</v>
      </c>
      <c r="H115" s="41" t="s">
        <v>180</v>
      </c>
      <c r="I115" s="40" t="s">
        <v>236</v>
      </c>
    </row>
    <row r="116" spans="1:10" s="61" customFormat="1" ht="28.5" customHeight="1" x14ac:dyDescent="0.2">
      <c r="A116" s="35">
        <f t="shared" si="1"/>
        <v>111</v>
      </c>
      <c r="B116" s="89" t="s">
        <v>1422</v>
      </c>
      <c r="C116" s="2" t="s">
        <v>47</v>
      </c>
      <c r="D116" s="2">
        <v>2017.12</v>
      </c>
      <c r="E116" s="201" t="s">
        <v>1423</v>
      </c>
      <c r="F116" s="38">
        <v>492</v>
      </c>
      <c r="G116" s="38">
        <v>935</v>
      </c>
      <c r="H116" s="41" t="s">
        <v>180</v>
      </c>
      <c r="I116" s="40" t="s">
        <v>236</v>
      </c>
      <c r="J116" s="141" t="s">
        <v>1846</v>
      </c>
    </row>
    <row r="117" spans="1:10" s="61" customFormat="1" ht="28.5" customHeight="1" x14ac:dyDescent="0.2">
      <c r="A117" s="35">
        <f t="shared" si="1"/>
        <v>112</v>
      </c>
      <c r="B117" s="89" t="s">
        <v>1424</v>
      </c>
      <c r="C117" s="2" t="s">
        <v>47</v>
      </c>
      <c r="D117" s="2">
        <v>2017.12</v>
      </c>
      <c r="E117" s="201" t="s">
        <v>1425</v>
      </c>
      <c r="F117" s="38">
        <v>231</v>
      </c>
      <c r="G117" s="38">
        <v>497</v>
      </c>
      <c r="H117" s="41" t="s">
        <v>180</v>
      </c>
      <c r="I117" s="40" t="s">
        <v>236</v>
      </c>
      <c r="J117" s="141"/>
    </row>
    <row r="118" spans="1:10" s="61" customFormat="1" ht="28.5" customHeight="1" x14ac:dyDescent="0.2">
      <c r="A118" s="35">
        <f t="shared" si="1"/>
        <v>113</v>
      </c>
      <c r="B118" s="89" t="s">
        <v>1448</v>
      </c>
      <c r="C118" s="2" t="s">
        <v>47</v>
      </c>
      <c r="D118" s="2">
        <v>2017.12</v>
      </c>
      <c r="E118" s="201" t="s">
        <v>937</v>
      </c>
      <c r="F118" s="38">
        <v>1881</v>
      </c>
      <c r="G118" s="38">
        <v>4271</v>
      </c>
      <c r="H118" s="41" t="s">
        <v>109</v>
      </c>
      <c r="I118" s="40" t="s">
        <v>236</v>
      </c>
      <c r="J118" s="141" t="s">
        <v>1847</v>
      </c>
    </row>
    <row r="119" spans="1:10" s="61" customFormat="1" ht="28.5" customHeight="1" x14ac:dyDescent="0.2">
      <c r="A119" s="35">
        <f t="shared" si="1"/>
        <v>114</v>
      </c>
      <c r="B119" s="89" t="s">
        <v>1431</v>
      </c>
      <c r="C119" s="2" t="s">
        <v>47</v>
      </c>
      <c r="D119" s="2">
        <v>2017.12</v>
      </c>
      <c r="E119" s="201" t="s">
        <v>1198</v>
      </c>
      <c r="F119" s="38">
        <v>1102</v>
      </c>
      <c r="G119" s="38">
        <v>2723</v>
      </c>
      <c r="H119" s="41" t="s">
        <v>109</v>
      </c>
      <c r="I119" s="40" t="s">
        <v>236</v>
      </c>
      <c r="J119" s="141" t="s">
        <v>1847</v>
      </c>
    </row>
    <row r="120" spans="1:10" s="61" customFormat="1" ht="28.5" customHeight="1" x14ac:dyDescent="0.2">
      <c r="A120" s="35">
        <f t="shared" si="1"/>
        <v>115</v>
      </c>
      <c r="B120" s="89" t="s">
        <v>1449</v>
      </c>
      <c r="C120" s="2" t="s">
        <v>47</v>
      </c>
      <c r="D120" s="2">
        <v>2017.12</v>
      </c>
      <c r="E120" s="201" t="s">
        <v>1436</v>
      </c>
      <c r="F120" s="38">
        <v>1969</v>
      </c>
      <c r="G120" s="38">
        <v>4510</v>
      </c>
      <c r="H120" s="41" t="s">
        <v>109</v>
      </c>
      <c r="I120" s="40" t="s">
        <v>236</v>
      </c>
      <c r="J120" s="141" t="s">
        <v>1847</v>
      </c>
    </row>
    <row r="121" spans="1:10" s="61" customFormat="1" ht="28.5" customHeight="1" x14ac:dyDescent="0.2">
      <c r="A121" s="35">
        <f t="shared" si="1"/>
        <v>116</v>
      </c>
      <c r="B121" s="89" t="s">
        <v>1450</v>
      </c>
      <c r="C121" s="2" t="s">
        <v>47</v>
      </c>
      <c r="D121" s="2">
        <v>2017.12</v>
      </c>
      <c r="E121" s="201" t="s">
        <v>1436</v>
      </c>
      <c r="F121" s="38">
        <v>1905</v>
      </c>
      <c r="G121" s="38">
        <v>4199</v>
      </c>
      <c r="H121" s="41" t="s">
        <v>109</v>
      </c>
      <c r="I121" s="40" t="s">
        <v>236</v>
      </c>
      <c r="J121" s="141"/>
    </row>
    <row r="122" spans="1:10" s="61" customFormat="1" ht="28.5" customHeight="1" x14ac:dyDescent="0.2">
      <c r="A122" s="35">
        <f t="shared" si="1"/>
        <v>117</v>
      </c>
      <c r="B122" s="89" t="s">
        <v>1451</v>
      </c>
      <c r="C122" s="2" t="s">
        <v>47</v>
      </c>
      <c r="D122" s="2">
        <v>2017.12</v>
      </c>
      <c r="E122" s="201" t="s">
        <v>1436</v>
      </c>
      <c r="F122" s="38">
        <v>2312</v>
      </c>
      <c r="G122" s="38">
        <v>5044</v>
      </c>
      <c r="H122" s="41" t="s">
        <v>109</v>
      </c>
      <c r="I122" s="40" t="s">
        <v>236</v>
      </c>
      <c r="J122" s="141"/>
    </row>
    <row r="123" spans="1:10" s="61" customFormat="1" ht="28.5" customHeight="1" x14ac:dyDescent="0.2">
      <c r="A123" s="35">
        <f t="shared" si="1"/>
        <v>118</v>
      </c>
      <c r="B123" s="89" t="s">
        <v>1453</v>
      </c>
      <c r="C123" s="2" t="s">
        <v>47</v>
      </c>
      <c r="D123" s="2">
        <v>2017.12</v>
      </c>
      <c r="E123" s="201" t="s">
        <v>1441</v>
      </c>
      <c r="F123" s="38">
        <v>1014</v>
      </c>
      <c r="G123" s="38">
        <v>1563</v>
      </c>
      <c r="H123" s="41" t="s">
        <v>109</v>
      </c>
      <c r="I123" s="40" t="s">
        <v>236</v>
      </c>
      <c r="J123" s="141"/>
    </row>
    <row r="124" spans="1:10" ht="27" customHeight="1" x14ac:dyDescent="0.2">
      <c r="A124" s="35">
        <f t="shared" si="1"/>
        <v>119</v>
      </c>
      <c r="B124" s="108" t="s">
        <v>1426</v>
      </c>
      <c r="C124" s="22" t="s">
        <v>383</v>
      </c>
      <c r="D124" s="22">
        <v>2017.12</v>
      </c>
      <c r="E124" s="110" t="s">
        <v>1427</v>
      </c>
      <c r="F124" s="23">
        <v>614</v>
      </c>
      <c r="G124" s="23">
        <v>1532</v>
      </c>
      <c r="H124" s="25" t="s">
        <v>109</v>
      </c>
      <c r="I124" s="27" t="s">
        <v>236</v>
      </c>
      <c r="J124" s="5"/>
    </row>
    <row r="125" spans="1:10" s="61" customFormat="1" ht="28.5" customHeight="1" x14ac:dyDescent="0.2">
      <c r="A125" s="35">
        <f t="shared" si="1"/>
        <v>120</v>
      </c>
      <c r="B125" s="2" t="s">
        <v>1459</v>
      </c>
      <c r="C125" s="2" t="s">
        <v>47</v>
      </c>
      <c r="D125" s="2">
        <v>2018.1</v>
      </c>
      <c r="E125" s="37" t="s">
        <v>1472</v>
      </c>
      <c r="F125" s="38">
        <v>1105</v>
      </c>
      <c r="G125" s="38">
        <v>2340</v>
      </c>
      <c r="H125" s="41" t="s">
        <v>124</v>
      </c>
      <c r="I125" s="40" t="s">
        <v>236</v>
      </c>
      <c r="J125" s="144"/>
    </row>
    <row r="126" spans="1:10" s="61" customFormat="1" ht="28.5" customHeight="1" x14ac:dyDescent="0.2">
      <c r="A126" s="35">
        <f t="shared" si="1"/>
        <v>121</v>
      </c>
      <c r="B126" s="89" t="s">
        <v>1428</v>
      </c>
      <c r="C126" s="2" t="s">
        <v>47</v>
      </c>
      <c r="D126" s="2">
        <v>2018.2</v>
      </c>
      <c r="E126" s="37" t="s">
        <v>1205</v>
      </c>
      <c r="F126" s="38">
        <v>865</v>
      </c>
      <c r="G126" s="38">
        <v>1920</v>
      </c>
      <c r="H126" s="41" t="s">
        <v>6</v>
      </c>
      <c r="I126" s="40" t="s">
        <v>188</v>
      </c>
      <c r="J126" s="141"/>
    </row>
    <row r="127" spans="1:10" s="10" customFormat="1" ht="28.5" customHeight="1" x14ac:dyDescent="0.2">
      <c r="A127" s="35">
        <f t="shared" si="1"/>
        <v>122</v>
      </c>
      <c r="B127" s="2" t="s">
        <v>1481</v>
      </c>
      <c r="C127" s="2" t="s">
        <v>47</v>
      </c>
      <c r="D127" s="2">
        <v>2018.2</v>
      </c>
      <c r="E127" s="37" t="s">
        <v>1117</v>
      </c>
      <c r="F127" s="38">
        <v>990</v>
      </c>
      <c r="G127" s="38">
        <v>2034</v>
      </c>
      <c r="H127" s="41" t="s">
        <v>6</v>
      </c>
      <c r="I127" s="40" t="s">
        <v>188</v>
      </c>
      <c r="J127" s="141"/>
    </row>
    <row r="128" spans="1:10" s="10" customFormat="1" ht="28.5" customHeight="1" x14ac:dyDescent="0.2">
      <c r="A128" s="35">
        <f t="shared" si="1"/>
        <v>123</v>
      </c>
      <c r="B128" s="89" t="s">
        <v>1495</v>
      </c>
      <c r="C128" s="2" t="s">
        <v>47</v>
      </c>
      <c r="D128" s="2">
        <v>2018.3</v>
      </c>
      <c r="E128" s="37" t="s">
        <v>1505</v>
      </c>
      <c r="F128" s="38">
        <v>6661</v>
      </c>
      <c r="G128" s="38">
        <v>10519</v>
      </c>
      <c r="H128" s="41" t="s">
        <v>6</v>
      </c>
      <c r="I128" s="40" t="s">
        <v>188</v>
      </c>
      <c r="J128" s="141" t="s">
        <v>205</v>
      </c>
    </row>
    <row r="129" spans="1:10" s="10" customFormat="1" ht="28.5" customHeight="1" x14ac:dyDescent="0.2">
      <c r="A129" s="35">
        <f t="shared" si="1"/>
        <v>124</v>
      </c>
      <c r="B129" s="89" t="s">
        <v>1500</v>
      </c>
      <c r="C129" s="2" t="s">
        <v>47</v>
      </c>
      <c r="D129" s="2">
        <v>2018.3</v>
      </c>
      <c r="E129" s="37" t="s">
        <v>1507</v>
      </c>
      <c r="F129" s="38">
        <v>1227</v>
      </c>
      <c r="G129" s="38">
        <v>2054</v>
      </c>
      <c r="H129" s="41" t="s">
        <v>6</v>
      </c>
      <c r="I129" s="40" t="s">
        <v>188</v>
      </c>
      <c r="J129" s="141"/>
    </row>
    <row r="130" spans="1:10" ht="27" customHeight="1" x14ac:dyDescent="0.2">
      <c r="A130" s="35">
        <f t="shared" si="1"/>
        <v>125</v>
      </c>
      <c r="B130" s="108" t="s">
        <v>1520</v>
      </c>
      <c r="C130" s="22" t="s">
        <v>383</v>
      </c>
      <c r="D130" s="22">
        <v>2018.4</v>
      </c>
      <c r="E130" s="110" t="s">
        <v>1535</v>
      </c>
      <c r="F130" s="23">
        <v>2669</v>
      </c>
      <c r="G130" s="23">
        <v>3903</v>
      </c>
      <c r="H130" s="25" t="s">
        <v>109</v>
      </c>
      <c r="I130" s="27" t="s">
        <v>188</v>
      </c>
      <c r="J130" s="5"/>
    </row>
    <row r="131" spans="1:10" s="10" customFormat="1" ht="28.5" customHeight="1" x14ac:dyDescent="0.2">
      <c r="A131" s="35">
        <f t="shared" si="1"/>
        <v>126</v>
      </c>
      <c r="B131" s="89" t="s">
        <v>1551</v>
      </c>
      <c r="C131" s="2" t="s">
        <v>47</v>
      </c>
      <c r="D131" s="2">
        <v>2018.5</v>
      </c>
      <c r="E131" s="37" t="s">
        <v>1557</v>
      </c>
      <c r="F131" s="38">
        <v>791</v>
      </c>
      <c r="G131" s="38">
        <v>1771</v>
      </c>
      <c r="H131" s="41" t="s">
        <v>108</v>
      </c>
      <c r="I131" s="40" t="s">
        <v>1568</v>
      </c>
      <c r="J131" s="4"/>
    </row>
    <row r="132" spans="1:10" s="10" customFormat="1" ht="28.5" customHeight="1" x14ac:dyDescent="0.2">
      <c r="A132" s="35">
        <f t="shared" si="1"/>
        <v>127</v>
      </c>
      <c r="B132" s="2" t="s">
        <v>1555</v>
      </c>
      <c r="C132" s="2" t="s">
        <v>47</v>
      </c>
      <c r="D132" s="2">
        <v>2018.5</v>
      </c>
      <c r="E132" s="37" t="s">
        <v>1559</v>
      </c>
      <c r="F132" s="38">
        <v>337</v>
      </c>
      <c r="G132" s="38">
        <v>647</v>
      </c>
      <c r="H132" s="41" t="s">
        <v>106</v>
      </c>
      <c r="I132" s="40" t="s">
        <v>188</v>
      </c>
      <c r="J132" s="4"/>
    </row>
    <row r="133" spans="1:10" s="10" customFormat="1" ht="28.5" customHeight="1" x14ac:dyDescent="0.2">
      <c r="A133" s="35">
        <f t="shared" si="1"/>
        <v>128</v>
      </c>
      <c r="B133" s="89" t="s">
        <v>1581</v>
      </c>
      <c r="C133" s="2" t="s">
        <v>47</v>
      </c>
      <c r="D133" s="2">
        <v>2018.6</v>
      </c>
      <c r="E133" s="37" t="s">
        <v>1595</v>
      </c>
      <c r="F133" s="38">
        <v>1150</v>
      </c>
      <c r="G133" s="38">
        <v>2876</v>
      </c>
      <c r="H133" s="41" t="s">
        <v>1590</v>
      </c>
      <c r="I133" s="40" t="s">
        <v>115</v>
      </c>
      <c r="J133" s="4"/>
    </row>
    <row r="134" spans="1:10" s="10" customFormat="1" ht="28.5" customHeight="1" x14ac:dyDescent="0.2">
      <c r="A134" s="35">
        <f t="shared" si="1"/>
        <v>129</v>
      </c>
      <c r="B134" s="89" t="s">
        <v>1594</v>
      </c>
      <c r="C134" s="2" t="s">
        <v>47</v>
      </c>
      <c r="D134" s="2">
        <v>2018.6</v>
      </c>
      <c r="E134" s="37" t="s">
        <v>1204</v>
      </c>
      <c r="F134" s="38">
        <v>4113</v>
      </c>
      <c r="G134" s="38">
        <v>7652</v>
      </c>
      <c r="H134" s="41" t="s">
        <v>180</v>
      </c>
      <c r="I134" s="40" t="s">
        <v>1598</v>
      </c>
    </row>
    <row r="135" spans="1:10" ht="27" customHeight="1" x14ac:dyDescent="0.2">
      <c r="A135" s="35">
        <f t="shared" ref="A135:A198" si="2">ROW()-5</f>
        <v>130</v>
      </c>
      <c r="B135" s="108" t="s">
        <v>1527</v>
      </c>
      <c r="C135" s="22" t="s">
        <v>383</v>
      </c>
      <c r="D135" s="22">
        <v>2018.4</v>
      </c>
      <c r="E135" s="110" t="s">
        <v>1540</v>
      </c>
      <c r="F135" s="23">
        <v>13469</v>
      </c>
      <c r="G135" s="23">
        <v>26818</v>
      </c>
      <c r="H135" s="25" t="s">
        <v>109</v>
      </c>
      <c r="I135" s="27" t="s">
        <v>188</v>
      </c>
      <c r="J135" s="5"/>
    </row>
    <row r="136" spans="1:10" ht="27" customHeight="1" x14ac:dyDescent="0.2">
      <c r="A136" s="35">
        <f t="shared" si="2"/>
        <v>131</v>
      </c>
      <c r="B136" s="122" t="s">
        <v>1622</v>
      </c>
      <c r="C136" s="118" t="s">
        <v>1619</v>
      </c>
      <c r="D136" s="118">
        <v>2018.7</v>
      </c>
      <c r="E136" s="119" t="s">
        <v>1620</v>
      </c>
      <c r="F136" s="120">
        <v>496</v>
      </c>
      <c r="G136" s="120">
        <v>835</v>
      </c>
      <c r="H136" s="121" t="s">
        <v>1621</v>
      </c>
      <c r="I136" s="123" t="s">
        <v>1648</v>
      </c>
      <c r="J136" s="5"/>
    </row>
    <row r="137" spans="1:10" ht="27" customHeight="1" x14ac:dyDescent="0.2">
      <c r="A137" s="35">
        <f t="shared" si="2"/>
        <v>132</v>
      </c>
      <c r="B137" s="122" t="s">
        <v>1609</v>
      </c>
      <c r="C137" s="118" t="s">
        <v>383</v>
      </c>
      <c r="D137" s="118">
        <v>2018.7</v>
      </c>
      <c r="E137" s="119" t="s">
        <v>1623</v>
      </c>
      <c r="F137" s="120">
        <v>2953</v>
      </c>
      <c r="G137" s="120">
        <v>6144</v>
      </c>
      <c r="H137" s="121" t="s">
        <v>109</v>
      </c>
      <c r="I137" s="123" t="s">
        <v>188</v>
      </c>
      <c r="J137" s="5"/>
    </row>
    <row r="138" spans="1:10" ht="27" customHeight="1" x14ac:dyDescent="0.2">
      <c r="A138" s="35">
        <f t="shared" si="2"/>
        <v>133</v>
      </c>
      <c r="B138" s="118" t="s">
        <v>1611</v>
      </c>
      <c r="C138" s="118" t="s">
        <v>383</v>
      </c>
      <c r="D138" s="118">
        <v>2018.7</v>
      </c>
      <c r="E138" s="119" t="s">
        <v>1629</v>
      </c>
      <c r="F138" s="120">
        <v>1383</v>
      </c>
      <c r="G138" s="120">
        <v>2597</v>
      </c>
      <c r="H138" s="121" t="s">
        <v>106</v>
      </c>
      <c r="I138" s="123" t="s">
        <v>188</v>
      </c>
      <c r="J138" s="5"/>
    </row>
    <row r="139" spans="1:10" ht="27" customHeight="1" x14ac:dyDescent="0.2">
      <c r="A139" s="35">
        <f t="shared" si="2"/>
        <v>134</v>
      </c>
      <c r="B139" s="122" t="s">
        <v>1613</v>
      </c>
      <c r="C139" s="118" t="s">
        <v>383</v>
      </c>
      <c r="D139" s="118">
        <v>2018.7</v>
      </c>
      <c r="E139" s="119" t="s">
        <v>1633</v>
      </c>
      <c r="F139" s="120">
        <v>796</v>
      </c>
      <c r="G139" s="120">
        <v>2602</v>
      </c>
      <c r="H139" s="121" t="s">
        <v>108</v>
      </c>
      <c r="I139" s="123" t="s">
        <v>188</v>
      </c>
      <c r="J139" s="141" t="s">
        <v>1847</v>
      </c>
    </row>
    <row r="140" spans="1:10" s="10" customFormat="1" ht="28.5" customHeight="1" x14ac:dyDescent="0.2">
      <c r="A140" s="35">
        <f t="shared" si="2"/>
        <v>135</v>
      </c>
      <c r="B140" s="2" t="s">
        <v>1709</v>
      </c>
      <c r="C140" s="2" t="s">
        <v>47</v>
      </c>
      <c r="D140" s="2">
        <v>2018.8</v>
      </c>
      <c r="E140" s="201" t="s">
        <v>1639</v>
      </c>
      <c r="F140" s="38">
        <v>1758</v>
      </c>
      <c r="G140" s="38">
        <v>3390</v>
      </c>
      <c r="H140" s="41" t="s">
        <v>189</v>
      </c>
      <c r="I140" s="40" t="s">
        <v>1664</v>
      </c>
    </row>
    <row r="141" spans="1:10" ht="27" customHeight="1" x14ac:dyDescent="0.2">
      <c r="A141" s="35">
        <f t="shared" si="2"/>
        <v>136</v>
      </c>
      <c r="B141" s="22" t="s">
        <v>1696</v>
      </c>
      <c r="C141" s="22" t="s">
        <v>1654</v>
      </c>
      <c r="D141" s="22">
        <v>2018.8</v>
      </c>
      <c r="E141" s="111" t="s">
        <v>1310</v>
      </c>
      <c r="F141" s="23">
        <v>1007</v>
      </c>
      <c r="G141" s="23">
        <v>1997</v>
      </c>
      <c r="H141" s="25" t="s">
        <v>109</v>
      </c>
      <c r="I141" s="27" t="s">
        <v>1652</v>
      </c>
      <c r="J141" s="141"/>
    </row>
    <row r="142" spans="1:10" ht="27" customHeight="1" x14ac:dyDescent="0.2">
      <c r="A142" s="35">
        <f t="shared" si="2"/>
        <v>137</v>
      </c>
      <c r="B142" s="22" t="s">
        <v>1703</v>
      </c>
      <c r="C142" s="22" t="s">
        <v>383</v>
      </c>
      <c r="D142" s="22">
        <v>2018.8</v>
      </c>
      <c r="E142" s="111" t="s">
        <v>1673</v>
      </c>
      <c r="F142" s="23">
        <v>361</v>
      </c>
      <c r="G142" s="23">
        <v>335</v>
      </c>
      <c r="H142" s="25" t="s">
        <v>1663</v>
      </c>
      <c r="I142" s="27" t="s">
        <v>1664</v>
      </c>
      <c r="J142" s="141"/>
    </row>
    <row r="143" spans="1:10" ht="27" customHeight="1" x14ac:dyDescent="0.2">
      <c r="A143" s="35">
        <f t="shared" si="2"/>
        <v>138</v>
      </c>
      <c r="B143" s="22" t="s">
        <v>1705</v>
      </c>
      <c r="C143" s="22" t="s">
        <v>383</v>
      </c>
      <c r="D143" s="22">
        <v>2018.8</v>
      </c>
      <c r="E143" s="110" t="s">
        <v>1666</v>
      </c>
      <c r="F143" s="23">
        <v>777</v>
      </c>
      <c r="G143" s="23">
        <v>1751</v>
      </c>
      <c r="H143" s="25" t="s">
        <v>109</v>
      </c>
      <c r="I143" s="27" t="s">
        <v>1664</v>
      </c>
      <c r="J143" s="141"/>
    </row>
    <row r="144" spans="1:10" ht="27" customHeight="1" x14ac:dyDescent="0.2">
      <c r="A144" s="35">
        <f t="shared" si="2"/>
        <v>139</v>
      </c>
      <c r="B144" s="22" t="s">
        <v>1706</v>
      </c>
      <c r="C144" s="22" t="s">
        <v>383</v>
      </c>
      <c r="D144" s="22">
        <v>2018.8</v>
      </c>
      <c r="E144" s="111" t="s">
        <v>1667</v>
      </c>
      <c r="F144" s="23">
        <v>6475</v>
      </c>
      <c r="G144" s="23">
        <v>13293</v>
      </c>
      <c r="H144" s="25" t="s">
        <v>1670</v>
      </c>
      <c r="I144" s="27" t="s">
        <v>1664</v>
      </c>
      <c r="J144" s="141" t="s">
        <v>1847</v>
      </c>
    </row>
    <row r="145" spans="1:10" s="10" customFormat="1" ht="28.5" customHeight="1" x14ac:dyDescent="0.2">
      <c r="A145" s="35">
        <f t="shared" si="2"/>
        <v>140</v>
      </c>
      <c r="B145" s="89" t="s">
        <v>1828</v>
      </c>
      <c r="C145" s="180" t="s">
        <v>47</v>
      </c>
      <c r="D145" s="2">
        <v>2018.9</v>
      </c>
      <c r="E145" s="37" t="s">
        <v>1680</v>
      </c>
      <c r="F145" s="219">
        <v>1181</v>
      </c>
      <c r="G145" s="219">
        <v>2682</v>
      </c>
      <c r="H145" s="233" t="s">
        <v>237</v>
      </c>
      <c r="I145" s="257" t="s">
        <v>236</v>
      </c>
    </row>
    <row r="146" spans="1:10" s="10" customFormat="1" ht="28.5" customHeight="1" x14ac:dyDescent="0.2">
      <c r="A146" s="35">
        <f t="shared" si="2"/>
        <v>141</v>
      </c>
      <c r="B146" s="172" t="s">
        <v>1783</v>
      </c>
      <c r="C146" s="87" t="s">
        <v>47</v>
      </c>
      <c r="D146" s="2" t="s">
        <v>1714</v>
      </c>
      <c r="E146" s="37" t="s">
        <v>1784</v>
      </c>
      <c r="F146" s="219">
        <v>2849</v>
      </c>
      <c r="G146" s="219">
        <v>5237</v>
      </c>
      <c r="H146" s="41" t="s">
        <v>1785</v>
      </c>
      <c r="I146" s="257" t="s">
        <v>1786</v>
      </c>
    </row>
    <row r="147" spans="1:10" ht="27" customHeight="1" x14ac:dyDescent="0.2">
      <c r="A147" s="35">
        <f t="shared" si="2"/>
        <v>142</v>
      </c>
      <c r="B147" s="22" t="s">
        <v>1716</v>
      </c>
      <c r="C147" s="22" t="s">
        <v>1728</v>
      </c>
      <c r="D147" s="22" t="s">
        <v>1714</v>
      </c>
      <c r="E147" s="111" t="s">
        <v>1729</v>
      </c>
      <c r="F147" s="23">
        <v>1960</v>
      </c>
      <c r="G147" s="23">
        <v>4427</v>
      </c>
      <c r="H147" s="25" t="s">
        <v>1724</v>
      </c>
      <c r="I147" s="27" t="s">
        <v>1725</v>
      </c>
      <c r="J147" s="141" t="s">
        <v>1847</v>
      </c>
    </row>
    <row r="148" spans="1:10" ht="27" customHeight="1" x14ac:dyDescent="0.2">
      <c r="A148" s="35">
        <f t="shared" si="2"/>
        <v>143</v>
      </c>
      <c r="B148" s="22" t="s">
        <v>1848</v>
      </c>
      <c r="C148" s="22" t="s">
        <v>1728</v>
      </c>
      <c r="D148" s="22" t="s">
        <v>1714</v>
      </c>
      <c r="E148" s="111" t="s">
        <v>1730</v>
      </c>
      <c r="F148" s="23">
        <v>1508</v>
      </c>
      <c r="G148" s="23">
        <v>3174</v>
      </c>
      <c r="H148" s="25" t="s">
        <v>1724</v>
      </c>
      <c r="I148" s="27" t="s">
        <v>1725</v>
      </c>
      <c r="J148" s="141" t="s">
        <v>1847</v>
      </c>
    </row>
    <row r="149" spans="1:10" ht="27" customHeight="1" x14ac:dyDescent="0.2">
      <c r="A149" s="35">
        <f t="shared" si="2"/>
        <v>144</v>
      </c>
      <c r="B149" s="22" t="s">
        <v>1731</v>
      </c>
      <c r="C149" s="22" t="s">
        <v>1728</v>
      </c>
      <c r="D149" s="22" t="s">
        <v>1714</v>
      </c>
      <c r="E149" s="110" t="s">
        <v>1730</v>
      </c>
      <c r="F149" s="23">
        <v>1646</v>
      </c>
      <c r="G149" s="23">
        <v>3043</v>
      </c>
      <c r="H149" s="25" t="s">
        <v>1724</v>
      </c>
      <c r="I149" s="27" t="s">
        <v>1725</v>
      </c>
      <c r="J149" s="158" t="s">
        <v>1874</v>
      </c>
    </row>
    <row r="150" spans="1:10" ht="27" customHeight="1" x14ac:dyDescent="0.2">
      <c r="A150" s="35">
        <f t="shared" si="2"/>
        <v>145</v>
      </c>
      <c r="B150" s="22" t="s">
        <v>1732</v>
      </c>
      <c r="C150" s="22" t="s">
        <v>1728</v>
      </c>
      <c r="D150" s="22" t="s">
        <v>1714</v>
      </c>
      <c r="E150" s="111" t="s">
        <v>1730</v>
      </c>
      <c r="F150" s="23">
        <v>652</v>
      </c>
      <c r="G150" s="23">
        <v>1288</v>
      </c>
      <c r="H150" s="25" t="s">
        <v>1724</v>
      </c>
      <c r="I150" s="27" t="s">
        <v>1725</v>
      </c>
      <c r="J150" s="141"/>
    </row>
    <row r="151" spans="1:10" ht="27" customHeight="1" x14ac:dyDescent="0.2">
      <c r="A151" s="35">
        <f t="shared" si="2"/>
        <v>146</v>
      </c>
      <c r="B151" s="22" t="s">
        <v>1739</v>
      </c>
      <c r="C151" s="22" t="s">
        <v>1728</v>
      </c>
      <c r="D151" s="22" t="s">
        <v>1714</v>
      </c>
      <c r="E151" s="110" t="s">
        <v>1718</v>
      </c>
      <c r="F151" s="23">
        <v>1819</v>
      </c>
      <c r="G151" s="23">
        <v>4728</v>
      </c>
      <c r="H151" s="25" t="s">
        <v>1740</v>
      </c>
      <c r="I151" s="27" t="s">
        <v>1725</v>
      </c>
      <c r="J151" s="141"/>
    </row>
    <row r="152" spans="1:10" ht="27" customHeight="1" x14ac:dyDescent="0.2">
      <c r="A152" s="35">
        <f t="shared" si="2"/>
        <v>147</v>
      </c>
      <c r="B152" s="22" t="s">
        <v>1721</v>
      </c>
      <c r="C152" s="152" t="s">
        <v>383</v>
      </c>
      <c r="D152" s="22" t="s">
        <v>1714</v>
      </c>
      <c r="E152" s="24" t="s">
        <v>738</v>
      </c>
      <c r="F152" s="125">
        <v>1319</v>
      </c>
      <c r="G152" s="125">
        <v>1977</v>
      </c>
      <c r="H152" s="25" t="s">
        <v>109</v>
      </c>
      <c r="I152" s="127" t="s">
        <v>236</v>
      </c>
      <c r="J152" s="141"/>
    </row>
    <row r="153" spans="1:10" ht="27" customHeight="1" x14ac:dyDescent="0.2">
      <c r="A153" s="35">
        <f t="shared" si="2"/>
        <v>148</v>
      </c>
      <c r="B153" s="108" t="s">
        <v>1763</v>
      </c>
      <c r="C153" s="134" t="s">
        <v>383</v>
      </c>
      <c r="D153" s="22">
        <v>2018.11</v>
      </c>
      <c r="E153" s="128" t="s">
        <v>1779</v>
      </c>
      <c r="F153" s="129">
        <v>5666</v>
      </c>
      <c r="G153" s="125">
        <v>10918</v>
      </c>
      <c r="H153" s="126" t="s">
        <v>1769</v>
      </c>
      <c r="I153" s="127" t="s">
        <v>188</v>
      </c>
      <c r="J153" s="141"/>
    </row>
    <row r="154" spans="1:10" ht="27" customHeight="1" x14ac:dyDescent="0.2">
      <c r="A154" s="35">
        <f t="shared" si="2"/>
        <v>149</v>
      </c>
      <c r="B154" s="22" t="s">
        <v>1764</v>
      </c>
      <c r="C154" s="134" t="s">
        <v>383</v>
      </c>
      <c r="D154" s="22">
        <v>2018.11</v>
      </c>
      <c r="E154" s="24" t="s">
        <v>1779</v>
      </c>
      <c r="F154" s="125">
        <v>4568</v>
      </c>
      <c r="G154" s="125">
        <v>10725</v>
      </c>
      <c r="H154" s="25" t="s">
        <v>189</v>
      </c>
      <c r="I154" s="127" t="s">
        <v>188</v>
      </c>
      <c r="J154" s="141"/>
    </row>
    <row r="155" spans="1:10" ht="27" customHeight="1" x14ac:dyDescent="0.2">
      <c r="A155" s="35">
        <f t="shared" si="2"/>
        <v>150</v>
      </c>
      <c r="B155" s="108" t="s">
        <v>1766</v>
      </c>
      <c r="C155" s="134" t="s">
        <v>383</v>
      </c>
      <c r="D155" s="22">
        <v>2018.11</v>
      </c>
      <c r="E155" s="24" t="s">
        <v>1779</v>
      </c>
      <c r="F155" s="125">
        <v>112</v>
      </c>
      <c r="G155" s="125">
        <v>264</v>
      </c>
      <c r="H155" s="126" t="s">
        <v>265</v>
      </c>
      <c r="I155" s="127" t="s">
        <v>188</v>
      </c>
      <c r="J155" s="141"/>
    </row>
    <row r="156" spans="1:10" ht="27" customHeight="1" x14ac:dyDescent="0.2">
      <c r="A156" s="35">
        <f t="shared" si="2"/>
        <v>151</v>
      </c>
      <c r="B156" s="113" t="s">
        <v>1767</v>
      </c>
      <c r="C156" s="183" t="s">
        <v>383</v>
      </c>
      <c r="D156" s="22">
        <v>2018.11</v>
      </c>
      <c r="E156" s="114" t="s">
        <v>1779</v>
      </c>
      <c r="F156" s="133">
        <v>551</v>
      </c>
      <c r="G156" s="133">
        <v>1345</v>
      </c>
      <c r="H156" s="25" t="s">
        <v>265</v>
      </c>
      <c r="I156" s="127" t="s">
        <v>188</v>
      </c>
      <c r="J156" s="141"/>
    </row>
    <row r="157" spans="1:10" ht="27" customHeight="1" x14ac:dyDescent="0.2">
      <c r="A157" s="35">
        <f t="shared" si="2"/>
        <v>152</v>
      </c>
      <c r="B157" s="112" t="s">
        <v>1768</v>
      </c>
      <c r="C157" s="153" t="s">
        <v>383</v>
      </c>
      <c r="D157" s="22">
        <v>2018.11</v>
      </c>
      <c r="E157" s="131" t="s">
        <v>1779</v>
      </c>
      <c r="F157" s="132">
        <v>128</v>
      </c>
      <c r="G157" s="133">
        <v>278</v>
      </c>
      <c r="H157" s="126" t="s">
        <v>265</v>
      </c>
      <c r="I157" s="127" t="s">
        <v>188</v>
      </c>
    </row>
    <row r="158" spans="1:10" ht="27" customHeight="1" x14ac:dyDescent="0.2">
      <c r="A158" s="35">
        <f t="shared" si="2"/>
        <v>153</v>
      </c>
      <c r="B158" s="108" t="s">
        <v>1755</v>
      </c>
      <c r="C158" s="134" t="s">
        <v>1790</v>
      </c>
      <c r="D158" s="22">
        <v>2018.11</v>
      </c>
      <c r="E158" s="128" t="s">
        <v>1791</v>
      </c>
      <c r="F158" s="129">
        <v>3254</v>
      </c>
      <c r="G158" s="125">
        <v>6405</v>
      </c>
      <c r="H158" s="126" t="s">
        <v>1788</v>
      </c>
      <c r="I158" s="127" t="s">
        <v>1789</v>
      </c>
    </row>
    <row r="159" spans="1:10" s="10" customFormat="1" ht="28.5" customHeight="1" x14ac:dyDescent="0.2">
      <c r="A159" s="35">
        <f t="shared" si="2"/>
        <v>154</v>
      </c>
      <c r="B159" s="91" t="s">
        <v>1793</v>
      </c>
      <c r="C159" s="187" t="s">
        <v>47</v>
      </c>
      <c r="D159" s="49">
        <v>2018.11</v>
      </c>
      <c r="E159" s="211" t="s">
        <v>1795</v>
      </c>
      <c r="F159" s="229">
        <v>481</v>
      </c>
      <c r="G159" s="236">
        <v>1252</v>
      </c>
      <c r="H159" s="252" t="s">
        <v>109</v>
      </c>
      <c r="I159" s="272" t="s">
        <v>188</v>
      </c>
    </row>
    <row r="160" spans="1:10" s="10" customFormat="1" ht="28.5" customHeight="1" x14ac:dyDescent="0.2">
      <c r="A160" s="35">
        <f t="shared" si="2"/>
        <v>155</v>
      </c>
      <c r="B160" s="30" t="s">
        <v>1794</v>
      </c>
      <c r="C160" s="182" t="s">
        <v>47</v>
      </c>
      <c r="D160" s="30">
        <v>2018.11</v>
      </c>
      <c r="E160" s="202" t="s">
        <v>1795</v>
      </c>
      <c r="F160" s="32">
        <v>227</v>
      </c>
      <c r="G160" s="32">
        <v>624</v>
      </c>
      <c r="H160" s="241" t="s">
        <v>1788</v>
      </c>
      <c r="I160" s="263" t="s">
        <v>1789</v>
      </c>
    </row>
    <row r="161" spans="1:10" s="10" customFormat="1" ht="28.5" customHeight="1" x14ac:dyDescent="0.2">
      <c r="A161" s="35">
        <f t="shared" si="2"/>
        <v>156</v>
      </c>
      <c r="B161" s="2" t="s">
        <v>1799</v>
      </c>
      <c r="C161" s="180" t="s">
        <v>47</v>
      </c>
      <c r="D161" s="2">
        <v>2018.12</v>
      </c>
      <c r="E161" s="199" t="s">
        <v>1800</v>
      </c>
      <c r="F161" s="38">
        <v>1670</v>
      </c>
      <c r="G161" s="38">
        <v>2870</v>
      </c>
      <c r="H161" s="233" t="s">
        <v>109</v>
      </c>
      <c r="I161" s="257" t="s">
        <v>146</v>
      </c>
    </row>
    <row r="162" spans="1:10" s="10" customFormat="1" ht="28.5" customHeight="1" x14ac:dyDescent="0.2">
      <c r="A162" s="35">
        <f t="shared" si="2"/>
        <v>157</v>
      </c>
      <c r="B162" s="2" t="s">
        <v>1805</v>
      </c>
      <c r="C162" s="180" t="s">
        <v>47</v>
      </c>
      <c r="D162" s="2">
        <v>2018.12</v>
      </c>
      <c r="E162" s="199" t="s">
        <v>1403</v>
      </c>
      <c r="F162" s="38">
        <v>437</v>
      </c>
      <c r="G162" s="38">
        <v>923</v>
      </c>
      <c r="H162" s="233" t="s">
        <v>109</v>
      </c>
      <c r="I162" s="257" t="s">
        <v>146</v>
      </c>
    </row>
    <row r="163" spans="1:10" s="10" customFormat="1" ht="28.5" customHeight="1" x14ac:dyDescent="0.2">
      <c r="A163" s="35">
        <f t="shared" si="2"/>
        <v>158</v>
      </c>
      <c r="B163" s="2" t="s">
        <v>1810</v>
      </c>
      <c r="C163" s="180" t="s">
        <v>47</v>
      </c>
      <c r="D163" s="2">
        <v>2018.12</v>
      </c>
      <c r="E163" s="199" t="s">
        <v>1807</v>
      </c>
      <c r="F163" s="38">
        <v>569</v>
      </c>
      <c r="G163" s="38">
        <v>844</v>
      </c>
      <c r="H163" s="233" t="s">
        <v>189</v>
      </c>
      <c r="I163" s="257" t="s">
        <v>146</v>
      </c>
      <c r="J163" s="145" t="s">
        <v>205</v>
      </c>
    </row>
    <row r="164" spans="1:10" s="10" customFormat="1" ht="28.5" customHeight="1" x14ac:dyDescent="0.2">
      <c r="A164" s="35">
        <f t="shared" si="2"/>
        <v>159</v>
      </c>
      <c r="B164" s="2" t="s">
        <v>1822</v>
      </c>
      <c r="C164" s="180" t="s">
        <v>47</v>
      </c>
      <c r="D164" s="2">
        <v>2018.12</v>
      </c>
      <c r="E164" s="198" t="s">
        <v>1823</v>
      </c>
      <c r="F164" s="219">
        <v>6739</v>
      </c>
      <c r="G164" s="219">
        <v>12362</v>
      </c>
      <c r="H164" s="233" t="s">
        <v>109</v>
      </c>
      <c r="I164" s="257" t="s">
        <v>146</v>
      </c>
      <c r="J164" s="149" t="s">
        <v>205</v>
      </c>
    </row>
    <row r="165" spans="1:10" ht="28.5" customHeight="1" x14ac:dyDescent="0.2">
      <c r="A165" s="35">
        <f t="shared" si="2"/>
        <v>160</v>
      </c>
      <c r="B165" s="177" t="s">
        <v>1829</v>
      </c>
      <c r="C165" s="185" t="s">
        <v>47</v>
      </c>
      <c r="D165" s="191">
        <v>2019.1</v>
      </c>
      <c r="E165" s="185" t="s">
        <v>1830</v>
      </c>
      <c r="F165" s="222">
        <v>1527</v>
      </c>
      <c r="G165" s="222">
        <v>2992</v>
      </c>
      <c r="H165" s="247" t="s">
        <v>181</v>
      </c>
      <c r="I165" s="269" t="s">
        <v>146</v>
      </c>
    </row>
    <row r="166" spans="1:10" s="10" customFormat="1" ht="28.5" customHeight="1" x14ac:dyDescent="0.2">
      <c r="A166" s="35">
        <f t="shared" si="2"/>
        <v>161</v>
      </c>
      <c r="B166" s="36" t="s">
        <v>1857</v>
      </c>
      <c r="C166" s="44" t="s">
        <v>47</v>
      </c>
      <c r="D166" s="190">
        <v>2019.2</v>
      </c>
      <c r="E166" s="36" t="s">
        <v>1872</v>
      </c>
      <c r="F166" s="217">
        <v>3210</v>
      </c>
      <c r="G166" s="217">
        <v>7213</v>
      </c>
      <c r="H166" s="239" t="s">
        <v>109</v>
      </c>
      <c r="I166" s="260" t="s">
        <v>146</v>
      </c>
      <c r="J166" s="4"/>
    </row>
    <row r="167" spans="1:10" ht="28.5" customHeight="1" x14ac:dyDescent="0.2">
      <c r="A167" s="35">
        <f t="shared" si="2"/>
        <v>162</v>
      </c>
      <c r="B167" s="36" t="s">
        <v>1861</v>
      </c>
      <c r="C167" s="44" t="s">
        <v>47</v>
      </c>
      <c r="D167" s="190">
        <v>2019.2</v>
      </c>
      <c r="E167" s="36" t="s">
        <v>914</v>
      </c>
      <c r="F167" s="217">
        <v>848</v>
      </c>
      <c r="G167" s="217">
        <v>1692</v>
      </c>
      <c r="H167" s="239" t="s">
        <v>189</v>
      </c>
      <c r="I167" s="260" t="s">
        <v>146</v>
      </c>
      <c r="J167" s="4" t="s">
        <v>1849</v>
      </c>
    </row>
    <row r="168" spans="1:10" ht="28.5" customHeight="1" x14ac:dyDescent="0.2">
      <c r="A168" s="35">
        <f t="shared" si="2"/>
        <v>163</v>
      </c>
      <c r="B168" s="2" t="s">
        <v>1889</v>
      </c>
      <c r="C168" s="180" t="s">
        <v>47</v>
      </c>
      <c r="D168" s="2">
        <v>2019.3</v>
      </c>
      <c r="E168" s="199" t="s">
        <v>1894</v>
      </c>
      <c r="F168" s="38">
        <v>6647</v>
      </c>
      <c r="G168" s="38">
        <v>15159</v>
      </c>
      <c r="H168" s="233" t="s">
        <v>1883</v>
      </c>
      <c r="I168" s="257" t="s">
        <v>146</v>
      </c>
    </row>
    <row r="169" spans="1:10" ht="28.5" customHeight="1" x14ac:dyDescent="0.2">
      <c r="A169" s="35">
        <f t="shared" si="2"/>
        <v>164</v>
      </c>
      <c r="B169" s="2" t="s">
        <v>1879</v>
      </c>
      <c r="C169" s="180" t="s">
        <v>47</v>
      </c>
      <c r="D169" s="2">
        <v>2019.3</v>
      </c>
      <c r="E169" s="199" t="s">
        <v>1884</v>
      </c>
      <c r="F169" s="38">
        <v>1635</v>
      </c>
      <c r="G169" s="38">
        <v>3301</v>
      </c>
      <c r="H169" s="233" t="s">
        <v>1883</v>
      </c>
      <c r="I169" s="257" t="s">
        <v>146</v>
      </c>
      <c r="J169" s="4" t="s">
        <v>1849</v>
      </c>
    </row>
    <row r="170" spans="1:10" ht="28.5" customHeight="1" x14ac:dyDescent="0.2">
      <c r="A170" s="35">
        <f t="shared" si="2"/>
        <v>165</v>
      </c>
      <c r="B170" s="2" t="s">
        <v>1880</v>
      </c>
      <c r="C170" s="180" t="s">
        <v>47</v>
      </c>
      <c r="D170" s="2">
        <v>2019.3</v>
      </c>
      <c r="E170" s="199" t="s">
        <v>1895</v>
      </c>
      <c r="F170" s="38">
        <v>9301</v>
      </c>
      <c r="G170" s="38">
        <v>13867</v>
      </c>
      <c r="H170" s="233" t="s">
        <v>180</v>
      </c>
      <c r="I170" s="257" t="s">
        <v>146</v>
      </c>
    </row>
    <row r="171" spans="1:10" ht="28.5" customHeight="1" x14ac:dyDescent="0.2">
      <c r="A171" s="35">
        <f t="shared" si="2"/>
        <v>166</v>
      </c>
      <c r="B171" s="2" t="s">
        <v>1875</v>
      </c>
      <c r="C171" s="180" t="s">
        <v>47</v>
      </c>
      <c r="D171" s="2">
        <v>2019.3</v>
      </c>
      <c r="E171" s="2" t="s">
        <v>1902</v>
      </c>
      <c r="F171" s="38">
        <v>566</v>
      </c>
      <c r="G171" s="38">
        <v>1146</v>
      </c>
      <c r="H171" s="233" t="s">
        <v>1899</v>
      </c>
      <c r="I171" s="257" t="s">
        <v>146</v>
      </c>
    </row>
    <row r="172" spans="1:10" ht="28.5" customHeight="1" x14ac:dyDescent="0.2">
      <c r="A172" s="35">
        <f t="shared" si="2"/>
        <v>167</v>
      </c>
      <c r="B172" s="2" t="s">
        <v>1876</v>
      </c>
      <c r="C172" s="180" t="s">
        <v>47</v>
      </c>
      <c r="D172" s="2">
        <v>2019.3</v>
      </c>
      <c r="E172" s="199" t="s">
        <v>1882</v>
      </c>
      <c r="F172" s="38">
        <v>2539</v>
      </c>
      <c r="G172" s="38">
        <v>5029</v>
      </c>
      <c r="H172" s="233" t="s">
        <v>180</v>
      </c>
      <c r="I172" s="257" t="s">
        <v>146</v>
      </c>
    </row>
    <row r="173" spans="1:10" ht="28.5" customHeight="1" x14ac:dyDescent="0.2">
      <c r="A173" s="35">
        <f t="shared" si="2"/>
        <v>168</v>
      </c>
      <c r="B173" s="2" t="s">
        <v>1908</v>
      </c>
      <c r="C173" s="180" t="s">
        <v>47</v>
      </c>
      <c r="D173" s="2">
        <v>2019.4</v>
      </c>
      <c r="E173" s="199" t="s">
        <v>1920</v>
      </c>
      <c r="F173" s="38">
        <v>4110</v>
      </c>
      <c r="G173" s="38">
        <v>9360</v>
      </c>
      <c r="H173" s="233" t="s">
        <v>181</v>
      </c>
      <c r="I173" s="257" t="s">
        <v>236</v>
      </c>
      <c r="J173" s="4" t="s">
        <v>1787</v>
      </c>
    </row>
    <row r="174" spans="1:10" ht="28.5" customHeight="1" x14ac:dyDescent="0.2">
      <c r="A174" s="35">
        <f t="shared" si="2"/>
        <v>169</v>
      </c>
      <c r="B174" s="2" t="s">
        <v>1909</v>
      </c>
      <c r="C174" s="180" t="s">
        <v>47</v>
      </c>
      <c r="D174" s="2">
        <v>2019.4</v>
      </c>
      <c r="E174" s="199" t="s">
        <v>1917</v>
      </c>
      <c r="F174" s="38">
        <v>11749</v>
      </c>
      <c r="G174" s="38">
        <v>24371</v>
      </c>
      <c r="H174" s="233" t="s">
        <v>181</v>
      </c>
      <c r="I174" s="257" t="s">
        <v>236</v>
      </c>
      <c r="J174" s="4" t="s">
        <v>1849</v>
      </c>
    </row>
    <row r="175" spans="1:10" ht="28.5" customHeight="1" x14ac:dyDescent="0.2">
      <c r="A175" s="35">
        <f t="shared" si="2"/>
        <v>170</v>
      </c>
      <c r="B175" s="2" t="s">
        <v>2001</v>
      </c>
      <c r="C175" s="180" t="s">
        <v>47</v>
      </c>
      <c r="D175" s="2">
        <v>2019.8</v>
      </c>
      <c r="E175" s="199" t="s">
        <v>2009</v>
      </c>
      <c r="F175" s="38">
        <v>1289</v>
      </c>
      <c r="G175" s="38">
        <v>2784</v>
      </c>
      <c r="H175" s="233" t="s">
        <v>1904</v>
      </c>
      <c r="I175" s="257" t="s">
        <v>146</v>
      </c>
      <c r="J175" s="4" t="s">
        <v>1900</v>
      </c>
    </row>
    <row r="176" spans="1:10" ht="28.5" customHeight="1" x14ac:dyDescent="0.2">
      <c r="A176" s="35">
        <f t="shared" si="2"/>
        <v>171</v>
      </c>
      <c r="B176" s="2" t="s">
        <v>2040</v>
      </c>
      <c r="C176" s="180" t="s">
        <v>47</v>
      </c>
      <c r="D176" s="60">
        <v>2019.1</v>
      </c>
      <c r="E176" s="199" t="s">
        <v>1951</v>
      </c>
      <c r="F176" s="38">
        <v>4381</v>
      </c>
      <c r="G176" s="38">
        <v>8668</v>
      </c>
      <c r="H176" s="233" t="s">
        <v>181</v>
      </c>
      <c r="I176" s="257" t="s">
        <v>236</v>
      </c>
    </row>
    <row r="177" spans="1:10" ht="28.5" customHeight="1" x14ac:dyDescent="0.2">
      <c r="A177" s="35">
        <f t="shared" si="2"/>
        <v>172</v>
      </c>
      <c r="B177" s="2" t="s">
        <v>2046</v>
      </c>
      <c r="C177" s="180" t="s">
        <v>47</v>
      </c>
      <c r="D177" s="60">
        <v>2019.1</v>
      </c>
      <c r="E177" s="199" t="s">
        <v>2041</v>
      </c>
      <c r="F177" s="38">
        <v>2778</v>
      </c>
      <c r="G177" s="38">
        <v>6797</v>
      </c>
      <c r="H177" s="233" t="s">
        <v>237</v>
      </c>
      <c r="I177" s="257" t="s">
        <v>236</v>
      </c>
      <c r="J177" s="4" t="s">
        <v>1849</v>
      </c>
    </row>
    <row r="178" spans="1:10" ht="28.5" customHeight="1" x14ac:dyDescent="0.2">
      <c r="A178" s="35">
        <f t="shared" si="2"/>
        <v>173</v>
      </c>
      <c r="B178" s="2" t="s">
        <v>2049</v>
      </c>
      <c r="C178" s="180" t="s">
        <v>47</v>
      </c>
      <c r="D178" s="60">
        <v>2019.1</v>
      </c>
      <c r="E178" s="199" t="s">
        <v>945</v>
      </c>
      <c r="F178" s="38">
        <v>339</v>
      </c>
      <c r="G178" s="38">
        <v>913</v>
      </c>
      <c r="H178" s="233" t="s">
        <v>252</v>
      </c>
      <c r="I178" s="257" t="s">
        <v>236</v>
      </c>
      <c r="J178" s="4" t="s">
        <v>1849</v>
      </c>
    </row>
    <row r="179" spans="1:10" ht="28.5" customHeight="1" x14ac:dyDescent="0.2">
      <c r="A179" s="35">
        <f t="shared" si="2"/>
        <v>174</v>
      </c>
      <c r="B179" s="2" t="s">
        <v>2057</v>
      </c>
      <c r="C179" s="180" t="s">
        <v>47</v>
      </c>
      <c r="D179" s="60">
        <v>2019.11</v>
      </c>
      <c r="E179" s="199" t="s">
        <v>2062</v>
      </c>
      <c r="F179" s="38">
        <v>1504</v>
      </c>
      <c r="G179" s="38">
        <v>2876</v>
      </c>
      <c r="H179" s="233" t="s">
        <v>181</v>
      </c>
      <c r="I179" s="257" t="s">
        <v>236</v>
      </c>
      <c r="J179" s="4" t="s">
        <v>1787</v>
      </c>
    </row>
    <row r="180" spans="1:10" ht="28.5" customHeight="1" x14ac:dyDescent="0.2">
      <c r="A180" s="35">
        <f t="shared" si="2"/>
        <v>175</v>
      </c>
      <c r="B180" s="2" t="s">
        <v>2059</v>
      </c>
      <c r="C180" s="180" t="s">
        <v>47</v>
      </c>
      <c r="D180" s="60">
        <v>2019.11</v>
      </c>
      <c r="E180" s="199" t="s">
        <v>2063</v>
      </c>
      <c r="F180" s="38">
        <v>1158</v>
      </c>
      <c r="G180" s="38">
        <v>2011</v>
      </c>
      <c r="H180" s="233" t="s">
        <v>181</v>
      </c>
      <c r="I180" s="257" t="s">
        <v>236</v>
      </c>
      <c r="J180" s="4" t="s">
        <v>1849</v>
      </c>
    </row>
    <row r="181" spans="1:10" ht="28.5" customHeight="1" x14ac:dyDescent="0.2">
      <c r="A181" s="35">
        <f t="shared" si="2"/>
        <v>176</v>
      </c>
      <c r="B181" s="2" t="s">
        <v>2072</v>
      </c>
      <c r="C181" s="180" t="s">
        <v>47</v>
      </c>
      <c r="D181" s="60">
        <v>2019.11</v>
      </c>
      <c r="E181" s="199" t="s">
        <v>2066</v>
      </c>
      <c r="F181" s="38">
        <v>385</v>
      </c>
      <c r="G181" s="38">
        <v>840</v>
      </c>
      <c r="H181" s="233" t="s">
        <v>237</v>
      </c>
      <c r="I181" s="257" t="s">
        <v>2067</v>
      </c>
      <c r="J181" s="4" t="s">
        <v>1849</v>
      </c>
    </row>
    <row r="182" spans="1:10" ht="28.5" customHeight="1" x14ac:dyDescent="0.2">
      <c r="A182" s="35">
        <f t="shared" si="2"/>
        <v>177</v>
      </c>
      <c r="B182" s="2" t="s">
        <v>2078</v>
      </c>
      <c r="C182" s="180" t="s">
        <v>47</v>
      </c>
      <c r="D182" s="60">
        <v>2019.11</v>
      </c>
      <c r="E182" s="199" t="s">
        <v>2065</v>
      </c>
      <c r="F182" s="38">
        <v>895</v>
      </c>
      <c r="G182" s="38">
        <v>1990</v>
      </c>
      <c r="H182" s="233" t="s">
        <v>181</v>
      </c>
      <c r="I182" s="257" t="s">
        <v>236</v>
      </c>
    </row>
    <row r="183" spans="1:10" ht="28.5" customHeight="1" x14ac:dyDescent="0.2">
      <c r="A183" s="35">
        <f t="shared" si="2"/>
        <v>178</v>
      </c>
      <c r="B183" s="2" t="s">
        <v>2076</v>
      </c>
      <c r="C183" s="180" t="s">
        <v>47</v>
      </c>
      <c r="D183" s="2">
        <v>2019.11</v>
      </c>
      <c r="E183" s="199" t="s">
        <v>2079</v>
      </c>
      <c r="F183" s="38">
        <v>412</v>
      </c>
      <c r="G183" s="38">
        <v>778</v>
      </c>
      <c r="H183" s="233" t="s">
        <v>181</v>
      </c>
      <c r="I183" s="257" t="s">
        <v>236</v>
      </c>
      <c r="J183" s="4" t="s">
        <v>2107</v>
      </c>
    </row>
    <row r="184" spans="1:10" ht="28.5" customHeight="1" x14ac:dyDescent="0.2">
      <c r="A184" s="35">
        <f t="shared" si="2"/>
        <v>179</v>
      </c>
      <c r="B184" s="2" t="s">
        <v>2096</v>
      </c>
      <c r="C184" s="180" t="s">
        <v>47</v>
      </c>
      <c r="D184" s="2">
        <v>2019.12</v>
      </c>
      <c r="E184" s="199" t="s">
        <v>2086</v>
      </c>
      <c r="F184" s="38">
        <v>6254</v>
      </c>
      <c r="G184" s="38">
        <v>14808</v>
      </c>
      <c r="H184" s="233" t="s">
        <v>2094</v>
      </c>
      <c r="I184" s="257" t="s">
        <v>236</v>
      </c>
      <c r="J184" s="4" t="s">
        <v>1849</v>
      </c>
    </row>
    <row r="185" spans="1:10" ht="28.5" customHeight="1" x14ac:dyDescent="0.2">
      <c r="A185" s="35">
        <f t="shared" si="2"/>
        <v>180</v>
      </c>
      <c r="B185" s="2" t="s">
        <v>2098</v>
      </c>
      <c r="C185" s="180" t="s">
        <v>47</v>
      </c>
      <c r="D185" s="2">
        <v>2019.12</v>
      </c>
      <c r="E185" s="199" t="s">
        <v>2090</v>
      </c>
      <c r="F185" s="38">
        <v>1384</v>
      </c>
      <c r="G185" s="38">
        <v>3391</v>
      </c>
      <c r="H185" s="233" t="s">
        <v>181</v>
      </c>
      <c r="I185" s="257" t="s">
        <v>236</v>
      </c>
      <c r="J185" s="141"/>
    </row>
    <row r="186" spans="1:10" ht="28.5" customHeight="1" x14ac:dyDescent="0.2">
      <c r="A186" s="35">
        <f t="shared" si="2"/>
        <v>181</v>
      </c>
      <c r="B186" s="2" t="s">
        <v>2081</v>
      </c>
      <c r="C186" s="180" t="s">
        <v>47</v>
      </c>
      <c r="D186" s="2">
        <v>2019.12</v>
      </c>
      <c r="E186" s="199" t="s">
        <v>2085</v>
      </c>
      <c r="F186" s="38">
        <v>527</v>
      </c>
      <c r="G186" s="38">
        <v>1202</v>
      </c>
      <c r="H186" s="233" t="s">
        <v>181</v>
      </c>
      <c r="I186" s="257" t="s">
        <v>236</v>
      </c>
      <c r="J186" s="141"/>
    </row>
    <row r="187" spans="1:10" ht="28.5" customHeight="1" x14ac:dyDescent="0.2">
      <c r="A187" s="35">
        <f t="shared" si="2"/>
        <v>182</v>
      </c>
      <c r="B187" s="2" t="s">
        <v>2101</v>
      </c>
      <c r="C187" s="180" t="s">
        <v>47</v>
      </c>
      <c r="D187" s="2">
        <v>2019.12</v>
      </c>
      <c r="E187" s="199" t="s">
        <v>2088</v>
      </c>
      <c r="F187" s="38">
        <v>546</v>
      </c>
      <c r="G187" s="38">
        <v>1405</v>
      </c>
      <c r="H187" s="233" t="s">
        <v>181</v>
      </c>
      <c r="I187" s="257" t="s">
        <v>236</v>
      </c>
    </row>
    <row r="188" spans="1:10" ht="28.5" customHeight="1" x14ac:dyDescent="0.2">
      <c r="A188" s="35">
        <f t="shared" si="2"/>
        <v>183</v>
      </c>
      <c r="B188" s="2" t="s">
        <v>2103</v>
      </c>
      <c r="C188" s="180" t="s">
        <v>47</v>
      </c>
      <c r="D188" s="2">
        <v>2019.12</v>
      </c>
      <c r="E188" s="199" t="s">
        <v>2089</v>
      </c>
      <c r="F188" s="38">
        <v>3019</v>
      </c>
      <c r="G188" s="38">
        <v>5841</v>
      </c>
      <c r="H188" s="233" t="s">
        <v>181</v>
      </c>
      <c r="I188" s="257" t="s">
        <v>236</v>
      </c>
    </row>
    <row r="189" spans="1:10" s="13" customFormat="1" ht="27.75" customHeight="1" x14ac:dyDescent="0.2">
      <c r="A189" s="35">
        <f t="shared" si="2"/>
        <v>184</v>
      </c>
      <c r="B189" s="15" t="s">
        <v>157</v>
      </c>
      <c r="C189" s="22" t="s">
        <v>2131</v>
      </c>
      <c r="D189" s="21">
        <v>2010.1</v>
      </c>
      <c r="E189" s="16" t="s">
        <v>1240</v>
      </c>
      <c r="F189" s="17">
        <v>323</v>
      </c>
      <c r="G189" s="17">
        <v>525</v>
      </c>
      <c r="H189" s="20" t="s">
        <v>6</v>
      </c>
      <c r="I189" s="19" t="s">
        <v>236</v>
      </c>
      <c r="J189" s="141"/>
    </row>
    <row r="190" spans="1:10" ht="27" customHeight="1" x14ac:dyDescent="0.2">
      <c r="A190" s="35">
        <f t="shared" si="2"/>
        <v>185</v>
      </c>
      <c r="B190" s="22" t="s">
        <v>1907</v>
      </c>
      <c r="C190" s="134" t="s">
        <v>1925</v>
      </c>
      <c r="D190" s="22">
        <v>2019.4</v>
      </c>
      <c r="E190" s="128" t="s">
        <v>1919</v>
      </c>
      <c r="F190" s="23">
        <v>325</v>
      </c>
      <c r="G190" s="23">
        <v>833</v>
      </c>
      <c r="H190" s="126" t="s">
        <v>237</v>
      </c>
      <c r="I190" s="127" t="s">
        <v>236</v>
      </c>
    </row>
    <row r="191" spans="1:10" ht="27" customHeight="1" x14ac:dyDescent="0.2">
      <c r="A191" s="35">
        <f t="shared" si="2"/>
        <v>186</v>
      </c>
      <c r="B191" s="22" t="s">
        <v>1932</v>
      </c>
      <c r="C191" s="134" t="s">
        <v>631</v>
      </c>
      <c r="D191" s="22">
        <v>2019.5</v>
      </c>
      <c r="E191" s="128" t="s">
        <v>1941</v>
      </c>
      <c r="F191" s="23">
        <v>4349</v>
      </c>
      <c r="G191" s="23">
        <v>11031</v>
      </c>
      <c r="H191" s="126" t="s">
        <v>181</v>
      </c>
      <c r="I191" s="127" t="s">
        <v>236</v>
      </c>
      <c r="J191" s="4" t="s">
        <v>2024</v>
      </c>
    </row>
    <row r="192" spans="1:10" ht="27" customHeight="1" x14ac:dyDescent="0.2">
      <c r="A192" s="35">
        <f t="shared" si="2"/>
        <v>187</v>
      </c>
      <c r="B192" s="22" t="s">
        <v>2278</v>
      </c>
      <c r="C192" s="134" t="s">
        <v>631</v>
      </c>
      <c r="D192" s="22">
        <v>2019.5</v>
      </c>
      <c r="E192" s="128" t="s">
        <v>1850</v>
      </c>
      <c r="F192" s="23">
        <v>1596</v>
      </c>
      <c r="G192" s="23">
        <v>3799</v>
      </c>
      <c r="H192" s="126" t="s">
        <v>181</v>
      </c>
      <c r="I192" s="127" t="s">
        <v>236</v>
      </c>
      <c r="J192" s="4" t="s">
        <v>1849</v>
      </c>
    </row>
    <row r="193" spans="1:10" ht="27" customHeight="1" x14ac:dyDescent="0.2">
      <c r="A193" s="35">
        <f t="shared" si="2"/>
        <v>188</v>
      </c>
      <c r="B193" s="22" t="s">
        <v>2021</v>
      </c>
      <c r="C193" s="134" t="s">
        <v>631</v>
      </c>
      <c r="D193" s="22">
        <v>2019.9</v>
      </c>
      <c r="E193" s="128" t="s">
        <v>2023</v>
      </c>
      <c r="F193" s="23">
        <v>1277</v>
      </c>
      <c r="G193" s="23">
        <v>2419</v>
      </c>
      <c r="H193" s="126" t="s">
        <v>181</v>
      </c>
      <c r="I193" s="127" t="s">
        <v>236</v>
      </c>
      <c r="J193" s="4" t="s">
        <v>1787</v>
      </c>
    </row>
    <row r="194" spans="1:10" ht="27" customHeight="1" x14ac:dyDescent="0.2">
      <c r="A194" s="35">
        <f t="shared" si="2"/>
        <v>189</v>
      </c>
      <c r="B194" s="22" t="s">
        <v>2017</v>
      </c>
      <c r="C194" s="134" t="s">
        <v>631</v>
      </c>
      <c r="D194" s="22">
        <v>2019.9</v>
      </c>
      <c r="E194" s="128" t="s">
        <v>2030</v>
      </c>
      <c r="F194" s="23">
        <v>410</v>
      </c>
      <c r="G194" s="23">
        <v>780</v>
      </c>
      <c r="H194" s="126" t="s">
        <v>181</v>
      </c>
      <c r="I194" s="127" t="s">
        <v>236</v>
      </c>
    </row>
    <row r="195" spans="1:10" ht="27" customHeight="1" x14ac:dyDescent="0.2">
      <c r="A195" s="35">
        <f t="shared" si="2"/>
        <v>190</v>
      </c>
      <c r="B195" s="22" t="s">
        <v>2039</v>
      </c>
      <c r="C195" s="134" t="s">
        <v>631</v>
      </c>
      <c r="D195" s="22">
        <v>2019.9</v>
      </c>
      <c r="E195" s="128" t="s">
        <v>2032</v>
      </c>
      <c r="F195" s="23">
        <v>2212</v>
      </c>
      <c r="G195" s="23">
        <v>3718</v>
      </c>
      <c r="H195" s="126" t="s">
        <v>237</v>
      </c>
      <c r="I195" s="127" t="s">
        <v>236</v>
      </c>
    </row>
    <row r="196" spans="1:10" ht="27" customHeight="1" x14ac:dyDescent="0.2">
      <c r="A196" s="35">
        <f t="shared" si="2"/>
        <v>191</v>
      </c>
      <c r="B196" s="22" t="s">
        <v>2298</v>
      </c>
      <c r="C196" s="134" t="s">
        <v>631</v>
      </c>
      <c r="D196" s="22">
        <v>2020.3</v>
      </c>
      <c r="E196" s="128" t="s">
        <v>910</v>
      </c>
      <c r="F196" s="23">
        <v>15342</v>
      </c>
      <c r="G196" s="23">
        <v>32489</v>
      </c>
      <c r="H196" s="126" t="s">
        <v>181</v>
      </c>
      <c r="I196" s="127" t="s">
        <v>236</v>
      </c>
    </row>
    <row r="197" spans="1:10" ht="27" customHeight="1" x14ac:dyDescent="0.2">
      <c r="A197" s="35">
        <f t="shared" si="2"/>
        <v>192</v>
      </c>
      <c r="B197" s="22" t="s">
        <v>2302</v>
      </c>
      <c r="C197" s="134" t="s">
        <v>631</v>
      </c>
      <c r="D197" s="22">
        <v>2020.3</v>
      </c>
      <c r="E197" s="128" t="s">
        <v>1948</v>
      </c>
      <c r="F197" s="23">
        <v>809</v>
      </c>
      <c r="G197" s="23">
        <v>1655</v>
      </c>
      <c r="H197" s="126" t="s">
        <v>2094</v>
      </c>
      <c r="I197" s="127" t="s">
        <v>236</v>
      </c>
    </row>
    <row r="198" spans="1:10" ht="27.75" customHeight="1" x14ac:dyDescent="0.2">
      <c r="A198" s="35">
        <f t="shared" si="2"/>
        <v>193</v>
      </c>
      <c r="B198" s="22" t="s">
        <v>2359</v>
      </c>
      <c r="C198" s="134" t="s">
        <v>631</v>
      </c>
      <c r="D198" s="22">
        <v>2020.4</v>
      </c>
      <c r="E198" s="128" t="s">
        <v>2356</v>
      </c>
      <c r="F198" s="23">
        <v>1231</v>
      </c>
      <c r="G198" s="23">
        <v>2420</v>
      </c>
      <c r="H198" s="126" t="s">
        <v>181</v>
      </c>
      <c r="I198" s="127" t="s">
        <v>236</v>
      </c>
      <c r="J198" s="4" t="s">
        <v>1849</v>
      </c>
    </row>
    <row r="199" spans="1:10" ht="27.75" customHeight="1" x14ac:dyDescent="0.2">
      <c r="A199" s="35">
        <f t="shared" ref="A199" si="3">ROW()-5</f>
        <v>194</v>
      </c>
      <c r="B199" s="22" t="s">
        <v>2360</v>
      </c>
      <c r="C199" s="134" t="s">
        <v>631</v>
      </c>
      <c r="D199" s="22">
        <v>2020.4</v>
      </c>
      <c r="E199" s="128" t="s">
        <v>2079</v>
      </c>
      <c r="F199" s="23">
        <v>224</v>
      </c>
      <c r="G199" s="23">
        <v>224</v>
      </c>
      <c r="H199" s="126" t="s">
        <v>181</v>
      </c>
      <c r="I199" s="127" t="s">
        <v>236</v>
      </c>
    </row>
    <row r="200" spans="1:10" ht="27.75" customHeight="1" x14ac:dyDescent="0.2">
      <c r="A200" s="297">
        <f>ROW()-5</f>
        <v>195</v>
      </c>
      <c r="B200" s="22" t="s">
        <v>2381</v>
      </c>
      <c r="C200" s="134" t="s">
        <v>631</v>
      </c>
      <c r="D200" s="22">
        <v>2020.5</v>
      </c>
      <c r="E200" s="128" t="s">
        <v>2382</v>
      </c>
      <c r="F200" s="23">
        <v>4884</v>
      </c>
      <c r="G200" s="23">
        <v>10003</v>
      </c>
      <c r="H200" s="126" t="s">
        <v>181</v>
      </c>
      <c r="I200" s="127" t="s">
        <v>236</v>
      </c>
      <c r="J200" s="4" t="s">
        <v>1849</v>
      </c>
    </row>
    <row r="201" spans="1:10" ht="27.6" customHeight="1" x14ac:dyDescent="0.2">
      <c r="A201" s="297">
        <f>ROW()-5</f>
        <v>196</v>
      </c>
      <c r="B201" s="22" t="s">
        <v>2383</v>
      </c>
      <c r="C201" s="134" t="s">
        <v>631</v>
      </c>
      <c r="D201" s="22">
        <v>2020.5</v>
      </c>
      <c r="E201" s="128" t="s">
        <v>2384</v>
      </c>
      <c r="F201" s="23">
        <v>6631</v>
      </c>
      <c r="G201" s="23">
        <v>12993</v>
      </c>
      <c r="H201" s="126" t="s">
        <v>237</v>
      </c>
      <c r="I201" s="127" t="s">
        <v>236</v>
      </c>
      <c r="J201" s="4" t="s">
        <v>1849</v>
      </c>
    </row>
    <row r="202" spans="1:10" ht="27.6" customHeight="1" x14ac:dyDescent="0.2">
      <c r="A202" s="297">
        <f>ROW()-5</f>
        <v>197</v>
      </c>
      <c r="B202" s="299" t="s">
        <v>2400</v>
      </c>
      <c r="C202" s="300" t="s">
        <v>631</v>
      </c>
      <c r="D202" s="299">
        <v>2020.6</v>
      </c>
      <c r="E202" s="301" t="s">
        <v>2401</v>
      </c>
      <c r="F202" s="302">
        <v>3076</v>
      </c>
      <c r="G202" s="302">
        <v>8183</v>
      </c>
      <c r="H202" s="303" t="s">
        <v>181</v>
      </c>
      <c r="I202" s="304" t="s">
        <v>236</v>
      </c>
      <c r="J202" s="4" t="s">
        <v>1849</v>
      </c>
    </row>
    <row r="203" spans="1:10" s="13" customFormat="1" ht="28.5" customHeight="1" x14ac:dyDescent="0.2">
      <c r="A203" s="314" t="s">
        <v>2324</v>
      </c>
      <c r="B203" s="315"/>
      <c r="C203" s="315"/>
      <c r="D203" s="315"/>
      <c r="E203" s="315"/>
      <c r="F203" s="315"/>
      <c r="G203" s="315"/>
      <c r="H203" s="315"/>
      <c r="I203" s="316"/>
      <c r="J203" s="141"/>
    </row>
    <row r="204" spans="1:10" s="13" customFormat="1" ht="28.5" customHeight="1" x14ac:dyDescent="0.2">
      <c r="A204" s="35">
        <f>ROW()-6</f>
        <v>198</v>
      </c>
      <c r="B204" s="36" t="s">
        <v>93</v>
      </c>
      <c r="C204" s="36" t="s">
        <v>49</v>
      </c>
      <c r="D204" s="36">
        <v>2005.12</v>
      </c>
      <c r="E204" s="44" t="s">
        <v>950</v>
      </c>
      <c r="F204" s="42">
        <v>1711</v>
      </c>
      <c r="G204" s="42">
        <v>4946</v>
      </c>
      <c r="H204" s="45" t="s">
        <v>8</v>
      </c>
      <c r="I204" s="43" t="s">
        <v>236</v>
      </c>
      <c r="J204" s="141"/>
    </row>
    <row r="205" spans="1:10" s="13" customFormat="1" ht="28.5" customHeight="1" x14ac:dyDescent="0.2">
      <c r="A205" s="35">
        <f t="shared" ref="A205:A268" si="4">ROW()-6</f>
        <v>199</v>
      </c>
      <c r="B205" s="36" t="s">
        <v>94</v>
      </c>
      <c r="C205" s="36" t="s">
        <v>49</v>
      </c>
      <c r="D205" s="36">
        <v>2005.12</v>
      </c>
      <c r="E205" s="44" t="s">
        <v>950</v>
      </c>
      <c r="F205" s="42">
        <v>937</v>
      </c>
      <c r="G205" s="42">
        <v>2339</v>
      </c>
      <c r="H205" s="45" t="s">
        <v>8</v>
      </c>
      <c r="I205" s="43" t="s">
        <v>236</v>
      </c>
      <c r="J205" s="141"/>
    </row>
    <row r="206" spans="1:10" s="13" customFormat="1" ht="28.5" customHeight="1" x14ac:dyDescent="0.2">
      <c r="A206" s="35">
        <f t="shared" si="4"/>
        <v>200</v>
      </c>
      <c r="B206" s="36" t="s">
        <v>95</v>
      </c>
      <c r="C206" s="36" t="s">
        <v>49</v>
      </c>
      <c r="D206" s="36">
        <v>2005.12</v>
      </c>
      <c r="E206" s="44" t="s">
        <v>950</v>
      </c>
      <c r="F206" s="42">
        <v>1578</v>
      </c>
      <c r="G206" s="42">
        <v>1146</v>
      </c>
      <c r="H206" s="45" t="s">
        <v>6</v>
      </c>
      <c r="I206" s="43" t="s">
        <v>236</v>
      </c>
      <c r="J206" s="141"/>
    </row>
    <row r="207" spans="1:10" s="13" customFormat="1" ht="28.5" customHeight="1" x14ac:dyDescent="0.2">
      <c r="A207" s="35">
        <f t="shared" si="4"/>
        <v>201</v>
      </c>
      <c r="B207" s="36" t="s">
        <v>96</v>
      </c>
      <c r="C207" s="36" t="s">
        <v>49</v>
      </c>
      <c r="D207" s="36">
        <v>2005.12</v>
      </c>
      <c r="E207" s="44" t="s">
        <v>950</v>
      </c>
      <c r="F207" s="42">
        <v>444</v>
      </c>
      <c r="G207" s="42">
        <v>383</v>
      </c>
      <c r="H207" s="45" t="s">
        <v>6</v>
      </c>
      <c r="I207" s="43" t="s">
        <v>236</v>
      </c>
      <c r="J207" s="141"/>
    </row>
    <row r="208" spans="1:10" s="13" customFormat="1" ht="28.5" customHeight="1" x14ac:dyDescent="0.2">
      <c r="A208" s="35">
        <f t="shared" si="4"/>
        <v>202</v>
      </c>
      <c r="B208" s="36" t="s">
        <v>1354</v>
      </c>
      <c r="C208" s="2" t="s">
        <v>49</v>
      </c>
      <c r="D208" s="2">
        <v>2008.3</v>
      </c>
      <c r="E208" s="37" t="s">
        <v>1205</v>
      </c>
      <c r="F208" s="38">
        <v>313</v>
      </c>
      <c r="G208" s="38">
        <v>855</v>
      </c>
      <c r="H208" s="41" t="s">
        <v>6</v>
      </c>
      <c r="I208" s="40" t="s">
        <v>236</v>
      </c>
      <c r="J208" s="141"/>
    </row>
    <row r="209" spans="1:10" s="13" customFormat="1" ht="28.5" customHeight="1" x14ac:dyDescent="0.2">
      <c r="A209" s="35">
        <f t="shared" si="4"/>
        <v>203</v>
      </c>
      <c r="B209" s="36" t="s">
        <v>41</v>
      </c>
      <c r="C209" s="2" t="s">
        <v>49</v>
      </c>
      <c r="D209" s="2">
        <v>2008.4</v>
      </c>
      <c r="E209" s="37" t="s">
        <v>935</v>
      </c>
      <c r="F209" s="38">
        <v>2644</v>
      </c>
      <c r="G209" s="38">
        <v>5045</v>
      </c>
      <c r="H209" s="41" t="s">
        <v>8</v>
      </c>
      <c r="I209" s="40" t="s">
        <v>236</v>
      </c>
      <c r="J209" s="141"/>
    </row>
    <row r="210" spans="1:10" s="26" customFormat="1" ht="28.5" customHeight="1" x14ac:dyDescent="0.2">
      <c r="A210" s="35">
        <f t="shared" si="4"/>
        <v>204</v>
      </c>
      <c r="B210" s="173" t="s">
        <v>117</v>
      </c>
      <c r="C210" s="75" t="s">
        <v>50</v>
      </c>
      <c r="D210" s="75">
        <v>2008.5</v>
      </c>
      <c r="E210" s="76" t="s">
        <v>1051</v>
      </c>
      <c r="F210" s="77">
        <v>3209</v>
      </c>
      <c r="G210" s="77">
        <v>7349</v>
      </c>
      <c r="H210" s="250" t="s">
        <v>8</v>
      </c>
      <c r="I210" s="79" t="s">
        <v>236</v>
      </c>
      <c r="J210" s="142"/>
    </row>
    <row r="211" spans="1:10" s="13" customFormat="1" ht="28.5" customHeight="1" x14ac:dyDescent="0.2">
      <c r="A211" s="35">
        <f t="shared" si="4"/>
        <v>205</v>
      </c>
      <c r="B211" s="36" t="s">
        <v>118</v>
      </c>
      <c r="C211" s="2" t="s">
        <v>49</v>
      </c>
      <c r="D211" s="2">
        <v>2008.5</v>
      </c>
      <c r="E211" s="37" t="s">
        <v>1051</v>
      </c>
      <c r="F211" s="38">
        <v>3347</v>
      </c>
      <c r="G211" s="38">
        <v>6608</v>
      </c>
      <c r="H211" s="41" t="s">
        <v>6</v>
      </c>
      <c r="I211" s="40" t="s">
        <v>236</v>
      </c>
      <c r="J211" s="141"/>
    </row>
    <row r="212" spans="1:10" s="13" customFormat="1" ht="28.5" customHeight="1" x14ac:dyDescent="0.2">
      <c r="A212" s="35">
        <f t="shared" si="4"/>
        <v>206</v>
      </c>
      <c r="B212" s="36" t="s">
        <v>58</v>
      </c>
      <c r="C212" s="2" t="s">
        <v>49</v>
      </c>
      <c r="D212" s="36">
        <v>2009.1</v>
      </c>
      <c r="E212" s="44" t="s">
        <v>1264</v>
      </c>
      <c r="F212" s="42">
        <v>290</v>
      </c>
      <c r="G212" s="42">
        <v>524</v>
      </c>
      <c r="H212" s="46" t="s">
        <v>6</v>
      </c>
      <c r="I212" s="43" t="s">
        <v>236</v>
      </c>
      <c r="J212" s="141"/>
    </row>
    <row r="213" spans="1:10" s="13" customFormat="1" ht="28.5" customHeight="1" x14ac:dyDescent="0.2">
      <c r="A213" s="35">
        <f t="shared" si="4"/>
        <v>207</v>
      </c>
      <c r="B213" s="36" t="s">
        <v>217</v>
      </c>
      <c r="C213" s="2" t="s">
        <v>147</v>
      </c>
      <c r="D213" s="2">
        <v>2010.6</v>
      </c>
      <c r="E213" s="44" t="s">
        <v>1226</v>
      </c>
      <c r="F213" s="42">
        <v>177</v>
      </c>
      <c r="G213" s="42">
        <v>312</v>
      </c>
      <c r="H213" s="45" t="s">
        <v>124</v>
      </c>
      <c r="I213" s="43" t="s">
        <v>236</v>
      </c>
      <c r="J213" s="141"/>
    </row>
    <row r="214" spans="1:10" s="26" customFormat="1" ht="28.5" customHeight="1" x14ac:dyDescent="0.2">
      <c r="A214" s="35">
        <f t="shared" si="4"/>
        <v>208</v>
      </c>
      <c r="B214" s="2" t="s">
        <v>148</v>
      </c>
      <c r="C214" s="2" t="s">
        <v>147</v>
      </c>
      <c r="D214" s="2">
        <v>2010.7</v>
      </c>
      <c r="E214" s="37" t="s">
        <v>944</v>
      </c>
      <c r="F214" s="38">
        <v>7048</v>
      </c>
      <c r="G214" s="38">
        <v>7663</v>
      </c>
      <c r="H214" s="41" t="s">
        <v>6</v>
      </c>
      <c r="I214" s="40" t="s">
        <v>236</v>
      </c>
      <c r="J214" s="141"/>
    </row>
    <row r="215" spans="1:10" s="13" customFormat="1" ht="28.5" customHeight="1" x14ac:dyDescent="0.2">
      <c r="A215" s="35">
        <f t="shared" si="4"/>
        <v>209</v>
      </c>
      <c r="B215" s="36" t="s">
        <v>270</v>
      </c>
      <c r="C215" s="2" t="s">
        <v>49</v>
      </c>
      <c r="D215" s="2">
        <v>2011.2</v>
      </c>
      <c r="E215" s="44" t="s">
        <v>1247</v>
      </c>
      <c r="F215" s="42">
        <v>3064</v>
      </c>
      <c r="G215" s="42">
        <v>6173</v>
      </c>
      <c r="H215" s="45" t="s">
        <v>6</v>
      </c>
      <c r="I215" s="43" t="s">
        <v>236</v>
      </c>
      <c r="J215" s="141"/>
    </row>
    <row r="216" spans="1:10" s="13" customFormat="1" ht="28.5" customHeight="1" x14ac:dyDescent="0.2">
      <c r="A216" s="35">
        <f t="shared" si="4"/>
        <v>210</v>
      </c>
      <c r="B216" s="36" t="s">
        <v>184</v>
      </c>
      <c r="C216" s="2" t="s">
        <v>49</v>
      </c>
      <c r="D216" s="2">
        <v>2011.5</v>
      </c>
      <c r="E216" s="44" t="s">
        <v>1252</v>
      </c>
      <c r="F216" s="42">
        <v>2561</v>
      </c>
      <c r="G216" s="42">
        <v>5737</v>
      </c>
      <c r="H216" s="45" t="s">
        <v>6</v>
      </c>
      <c r="I216" s="43" t="s">
        <v>236</v>
      </c>
      <c r="J216" s="4" t="s">
        <v>1563</v>
      </c>
    </row>
    <row r="217" spans="1:10" s="13" customFormat="1" ht="28.5" customHeight="1" x14ac:dyDescent="0.2">
      <c r="A217" s="35">
        <f t="shared" si="4"/>
        <v>211</v>
      </c>
      <c r="B217" s="36" t="s">
        <v>185</v>
      </c>
      <c r="C217" s="2" t="s">
        <v>49</v>
      </c>
      <c r="D217" s="2">
        <v>2011.5</v>
      </c>
      <c r="E217" s="44" t="s">
        <v>1254</v>
      </c>
      <c r="F217" s="42">
        <v>412</v>
      </c>
      <c r="G217" s="42">
        <v>884</v>
      </c>
      <c r="H217" s="45" t="s">
        <v>6</v>
      </c>
      <c r="I217" s="43" t="s">
        <v>236</v>
      </c>
      <c r="J217" s="141"/>
    </row>
    <row r="218" spans="1:10" s="13" customFormat="1" ht="28.5" customHeight="1" x14ac:dyDescent="0.2">
      <c r="A218" s="35">
        <f t="shared" si="4"/>
        <v>212</v>
      </c>
      <c r="B218" s="36" t="s">
        <v>341</v>
      </c>
      <c r="C218" s="2" t="s">
        <v>49</v>
      </c>
      <c r="D218" s="2">
        <v>2011.9</v>
      </c>
      <c r="E218" s="44" t="s">
        <v>1188</v>
      </c>
      <c r="F218" s="42">
        <v>310</v>
      </c>
      <c r="G218" s="42">
        <v>290</v>
      </c>
      <c r="H218" s="45" t="s">
        <v>109</v>
      </c>
      <c r="I218" s="43" t="s">
        <v>236</v>
      </c>
      <c r="J218" s="141"/>
    </row>
    <row r="219" spans="1:10" s="13" customFormat="1" ht="28.5" customHeight="1" x14ac:dyDescent="0.2">
      <c r="A219" s="35">
        <f t="shared" si="4"/>
        <v>213</v>
      </c>
      <c r="B219" s="36" t="s">
        <v>1356</v>
      </c>
      <c r="C219" s="2" t="s">
        <v>49</v>
      </c>
      <c r="D219" s="36">
        <v>2012.5</v>
      </c>
      <c r="E219" s="44" t="s">
        <v>1162</v>
      </c>
      <c r="F219" s="42">
        <v>1955</v>
      </c>
      <c r="G219" s="42">
        <v>4921</v>
      </c>
      <c r="H219" s="45" t="s">
        <v>109</v>
      </c>
      <c r="I219" s="43" t="s">
        <v>236</v>
      </c>
      <c r="J219" s="141"/>
    </row>
    <row r="220" spans="1:10" ht="27.75" customHeight="1" x14ac:dyDescent="0.2">
      <c r="A220" s="35">
        <f t="shared" si="4"/>
        <v>214</v>
      </c>
      <c r="B220" s="15" t="s">
        <v>210</v>
      </c>
      <c r="C220" s="22" t="s">
        <v>2143</v>
      </c>
      <c r="D220" s="15">
        <v>2012.6</v>
      </c>
      <c r="E220" s="16" t="s">
        <v>1222</v>
      </c>
      <c r="F220" s="17">
        <v>2263</v>
      </c>
      <c r="G220" s="17">
        <v>2269</v>
      </c>
      <c r="H220" s="20" t="s">
        <v>6</v>
      </c>
      <c r="I220" s="19" t="s">
        <v>236</v>
      </c>
      <c r="J220" s="5"/>
    </row>
    <row r="221" spans="1:10" s="13" customFormat="1" ht="28.5" customHeight="1" x14ac:dyDescent="0.2">
      <c r="A221" s="35">
        <f t="shared" si="4"/>
        <v>215</v>
      </c>
      <c r="B221" s="36" t="s">
        <v>239</v>
      </c>
      <c r="C221" s="2" t="s">
        <v>49</v>
      </c>
      <c r="D221" s="47">
        <v>2012.1</v>
      </c>
      <c r="E221" s="44" t="s">
        <v>950</v>
      </c>
      <c r="F221" s="42">
        <v>1249</v>
      </c>
      <c r="G221" s="42">
        <v>2575</v>
      </c>
      <c r="H221" s="45" t="s">
        <v>235</v>
      </c>
      <c r="I221" s="43" t="s">
        <v>236</v>
      </c>
      <c r="J221" s="141"/>
    </row>
    <row r="222" spans="1:10" s="26" customFormat="1" ht="28.5" customHeight="1" x14ac:dyDescent="0.2">
      <c r="A222" s="35">
        <f t="shared" si="4"/>
        <v>216</v>
      </c>
      <c r="B222" s="62" t="s">
        <v>242</v>
      </c>
      <c r="C222" s="2" t="s">
        <v>49</v>
      </c>
      <c r="D222" s="2">
        <v>2012.11</v>
      </c>
      <c r="E222" s="44" t="s">
        <v>1117</v>
      </c>
      <c r="F222" s="42">
        <v>1789</v>
      </c>
      <c r="G222" s="42">
        <v>5148</v>
      </c>
      <c r="H222" s="45" t="s">
        <v>109</v>
      </c>
      <c r="I222" s="43" t="s">
        <v>236</v>
      </c>
      <c r="J222" s="141"/>
    </row>
    <row r="223" spans="1:10" s="13" customFormat="1" ht="28.5" customHeight="1" x14ac:dyDescent="0.2">
      <c r="A223" s="35">
        <f t="shared" si="4"/>
        <v>217</v>
      </c>
      <c r="B223" s="2" t="s">
        <v>334</v>
      </c>
      <c r="C223" s="2" t="s">
        <v>49</v>
      </c>
      <c r="D223" s="36">
        <v>2013.2</v>
      </c>
      <c r="E223" s="44" t="s">
        <v>1050</v>
      </c>
      <c r="F223" s="42">
        <v>1072</v>
      </c>
      <c r="G223" s="42">
        <v>2757</v>
      </c>
      <c r="H223" s="45" t="s">
        <v>252</v>
      </c>
      <c r="I223" s="43" t="s">
        <v>236</v>
      </c>
      <c r="J223" s="141"/>
    </row>
    <row r="224" spans="1:10" s="13" customFormat="1" ht="28.5" customHeight="1" x14ac:dyDescent="0.2">
      <c r="A224" s="35">
        <f t="shared" si="4"/>
        <v>218</v>
      </c>
      <c r="B224" s="2" t="s">
        <v>332</v>
      </c>
      <c r="C224" s="2" t="s">
        <v>49</v>
      </c>
      <c r="D224" s="36">
        <v>2013.2</v>
      </c>
      <c r="E224" s="44" t="s">
        <v>1176</v>
      </c>
      <c r="F224" s="42">
        <v>1467</v>
      </c>
      <c r="G224" s="42">
        <v>2711</v>
      </c>
      <c r="H224" s="45" t="s">
        <v>109</v>
      </c>
      <c r="I224" s="43" t="s">
        <v>236</v>
      </c>
      <c r="J224" s="4"/>
    </row>
    <row r="225" spans="1:10" s="13" customFormat="1" ht="28.5" customHeight="1" x14ac:dyDescent="0.2">
      <c r="A225" s="35">
        <f t="shared" si="4"/>
        <v>219</v>
      </c>
      <c r="B225" s="2" t="s">
        <v>357</v>
      </c>
      <c r="C225" s="2" t="s">
        <v>49</v>
      </c>
      <c r="D225" s="36">
        <v>2013.7</v>
      </c>
      <c r="E225" s="44" t="s">
        <v>1146</v>
      </c>
      <c r="F225" s="42">
        <v>776</v>
      </c>
      <c r="G225" s="42">
        <v>1604</v>
      </c>
      <c r="H225" s="45" t="s">
        <v>109</v>
      </c>
      <c r="I225" s="43" t="s">
        <v>236</v>
      </c>
      <c r="J225" s="4"/>
    </row>
    <row r="226" spans="1:10" ht="27.75" customHeight="1" x14ac:dyDescent="0.2">
      <c r="A226" s="35">
        <f t="shared" si="4"/>
        <v>220</v>
      </c>
      <c r="B226" s="167" t="s">
        <v>409</v>
      </c>
      <c r="C226" s="103" t="s">
        <v>380</v>
      </c>
      <c r="D226" s="167">
        <v>2013.11</v>
      </c>
      <c r="E226" s="168" t="s">
        <v>1155</v>
      </c>
      <c r="F226" s="169">
        <v>498</v>
      </c>
      <c r="G226" s="169">
        <v>1063</v>
      </c>
      <c r="H226" s="170" t="s">
        <v>109</v>
      </c>
      <c r="I226" s="262" t="s">
        <v>236</v>
      </c>
      <c r="J226" s="141"/>
    </row>
    <row r="227" spans="1:10" ht="27.75" customHeight="1" x14ac:dyDescent="0.2">
      <c r="A227" s="35">
        <f t="shared" si="4"/>
        <v>221</v>
      </c>
      <c r="B227" s="22" t="s">
        <v>413</v>
      </c>
      <c r="C227" s="22" t="s">
        <v>380</v>
      </c>
      <c r="D227" s="22">
        <v>2014.2</v>
      </c>
      <c r="E227" s="157" t="s">
        <v>1115</v>
      </c>
      <c r="F227" s="162">
        <v>1866</v>
      </c>
      <c r="G227" s="17">
        <v>3507</v>
      </c>
      <c r="H227" s="20" t="s">
        <v>109</v>
      </c>
      <c r="I227" s="19" t="s">
        <v>236</v>
      </c>
      <c r="J227" s="141"/>
    </row>
    <row r="228" spans="1:10" x14ac:dyDescent="0.2">
      <c r="A228" s="35">
        <f t="shared" si="4"/>
        <v>222</v>
      </c>
      <c r="B228" s="113" t="s">
        <v>427</v>
      </c>
      <c r="C228" s="103" t="s">
        <v>380</v>
      </c>
      <c r="D228" s="113">
        <v>2014.4</v>
      </c>
      <c r="E228" s="203" t="s">
        <v>1125</v>
      </c>
      <c r="F228" s="220">
        <v>1652</v>
      </c>
      <c r="G228" s="232">
        <v>3221</v>
      </c>
      <c r="H228" s="20" t="s">
        <v>189</v>
      </c>
      <c r="I228" s="264" t="s">
        <v>236</v>
      </c>
    </row>
    <row r="229" spans="1:10" s="13" customFormat="1" ht="28.5" customHeight="1" x14ac:dyDescent="0.2">
      <c r="A229" s="35">
        <f t="shared" si="4"/>
        <v>223</v>
      </c>
      <c r="B229" s="2" t="s">
        <v>446</v>
      </c>
      <c r="C229" s="2" t="s">
        <v>49</v>
      </c>
      <c r="D229" s="2">
        <v>2014.6</v>
      </c>
      <c r="E229" s="64" t="s">
        <v>918</v>
      </c>
      <c r="F229" s="67">
        <v>245</v>
      </c>
      <c r="G229" s="42">
        <v>490</v>
      </c>
      <c r="H229" s="45" t="s">
        <v>109</v>
      </c>
      <c r="I229" s="43" t="s">
        <v>236</v>
      </c>
      <c r="J229" s="4"/>
    </row>
    <row r="230" spans="1:10" ht="27.75" customHeight="1" x14ac:dyDescent="0.2">
      <c r="A230" s="35">
        <f t="shared" si="4"/>
        <v>224</v>
      </c>
      <c r="B230" s="22" t="s">
        <v>445</v>
      </c>
      <c r="C230" s="22" t="s">
        <v>380</v>
      </c>
      <c r="D230" s="22">
        <v>2014.6</v>
      </c>
      <c r="E230" s="157" t="s">
        <v>931</v>
      </c>
      <c r="F230" s="162">
        <v>1532</v>
      </c>
      <c r="G230" s="17">
        <v>2889</v>
      </c>
      <c r="H230" s="20" t="s">
        <v>189</v>
      </c>
      <c r="I230" s="19" t="s">
        <v>236</v>
      </c>
      <c r="J230" s="143" t="s">
        <v>1787</v>
      </c>
    </row>
    <row r="231" spans="1:10" ht="27.75" customHeight="1" x14ac:dyDescent="0.2">
      <c r="A231" s="35">
        <f t="shared" si="4"/>
        <v>225</v>
      </c>
      <c r="B231" s="15" t="s">
        <v>469</v>
      </c>
      <c r="C231" s="103" t="s">
        <v>380</v>
      </c>
      <c r="D231" s="15">
        <v>2014.7</v>
      </c>
      <c r="E231" s="16" t="s">
        <v>950</v>
      </c>
      <c r="F231" s="17">
        <v>3526</v>
      </c>
      <c r="G231" s="17">
        <v>4187</v>
      </c>
      <c r="H231" s="20" t="s">
        <v>109</v>
      </c>
      <c r="I231" s="19" t="s">
        <v>236</v>
      </c>
      <c r="J231" s="141"/>
    </row>
    <row r="232" spans="1:10" ht="27.75" customHeight="1" x14ac:dyDescent="0.2">
      <c r="A232" s="35">
        <f t="shared" si="4"/>
        <v>226</v>
      </c>
      <c r="B232" s="15" t="s">
        <v>475</v>
      </c>
      <c r="C232" s="22" t="s">
        <v>380</v>
      </c>
      <c r="D232" s="22">
        <v>2014.8</v>
      </c>
      <c r="E232" s="16" t="s">
        <v>1093</v>
      </c>
      <c r="F232" s="17">
        <v>2856</v>
      </c>
      <c r="G232" s="17">
        <v>6880</v>
      </c>
      <c r="H232" s="20" t="s">
        <v>109</v>
      </c>
      <c r="I232" s="19" t="s">
        <v>236</v>
      </c>
      <c r="J232" s="141"/>
    </row>
    <row r="233" spans="1:10" ht="27.75" customHeight="1" x14ac:dyDescent="0.2">
      <c r="A233" s="35">
        <f t="shared" si="4"/>
        <v>227</v>
      </c>
      <c r="B233" s="15" t="s">
        <v>492</v>
      </c>
      <c r="C233" s="103" t="s">
        <v>380</v>
      </c>
      <c r="D233" s="22">
        <v>2014.9</v>
      </c>
      <c r="E233" s="16" t="s">
        <v>1036</v>
      </c>
      <c r="F233" s="17">
        <v>97</v>
      </c>
      <c r="G233" s="17">
        <v>200</v>
      </c>
      <c r="H233" s="20" t="s">
        <v>109</v>
      </c>
      <c r="I233" s="19" t="s">
        <v>236</v>
      </c>
      <c r="J233" s="143"/>
    </row>
    <row r="234" spans="1:10" ht="27.75" customHeight="1" x14ac:dyDescent="0.2">
      <c r="A234" s="35">
        <f t="shared" si="4"/>
        <v>228</v>
      </c>
      <c r="B234" s="15" t="s">
        <v>509</v>
      </c>
      <c r="C234" s="22" t="s">
        <v>380</v>
      </c>
      <c r="D234" s="22">
        <v>2014.11</v>
      </c>
      <c r="E234" s="16" t="s">
        <v>933</v>
      </c>
      <c r="F234" s="17">
        <v>592</v>
      </c>
      <c r="G234" s="17">
        <v>1038</v>
      </c>
      <c r="H234" s="20" t="s">
        <v>109</v>
      </c>
      <c r="I234" s="19" t="s">
        <v>236</v>
      </c>
      <c r="J234" s="141"/>
    </row>
    <row r="235" spans="1:10" s="13" customFormat="1" ht="28.5" customHeight="1" x14ac:dyDescent="0.2">
      <c r="A235" s="35">
        <f t="shared" si="4"/>
        <v>229</v>
      </c>
      <c r="B235" s="36" t="s">
        <v>524</v>
      </c>
      <c r="C235" s="36" t="s">
        <v>49</v>
      </c>
      <c r="D235" s="2">
        <v>2014.12</v>
      </c>
      <c r="E235" s="44" t="s">
        <v>973</v>
      </c>
      <c r="F235" s="42">
        <v>511</v>
      </c>
      <c r="G235" s="42">
        <v>1037</v>
      </c>
      <c r="H235" s="45" t="s">
        <v>189</v>
      </c>
      <c r="I235" s="43" t="s">
        <v>236</v>
      </c>
      <c r="J235" s="141"/>
    </row>
    <row r="236" spans="1:10" ht="27.75" customHeight="1" x14ac:dyDescent="0.2">
      <c r="A236" s="35">
        <f t="shared" si="4"/>
        <v>230</v>
      </c>
      <c r="B236" s="15" t="s">
        <v>529</v>
      </c>
      <c r="C236" s="103" t="s">
        <v>380</v>
      </c>
      <c r="D236" s="22">
        <v>2015.1</v>
      </c>
      <c r="E236" s="16" t="s">
        <v>991</v>
      </c>
      <c r="F236" s="17">
        <v>231</v>
      </c>
      <c r="G236" s="17">
        <v>360</v>
      </c>
      <c r="H236" s="20" t="s">
        <v>109</v>
      </c>
      <c r="I236" s="19" t="s">
        <v>236</v>
      </c>
      <c r="J236" s="141"/>
    </row>
    <row r="237" spans="1:10" ht="27.75" customHeight="1" x14ac:dyDescent="0.2">
      <c r="A237" s="35">
        <f t="shared" si="4"/>
        <v>231</v>
      </c>
      <c r="B237" s="22" t="s">
        <v>538</v>
      </c>
      <c r="C237" s="22" t="s">
        <v>380</v>
      </c>
      <c r="D237" s="22">
        <v>2015.3</v>
      </c>
      <c r="E237" s="24" t="s">
        <v>1060</v>
      </c>
      <c r="F237" s="23">
        <v>841</v>
      </c>
      <c r="G237" s="23">
        <v>1593</v>
      </c>
      <c r="H237" s="25" t="s">
        <v>109</v>
      </c>
      <c r="I237" s="27" t="s">
        <v>236</v>
      </c>
      <c r="J237" s="141"/>
    </row>
    <row r="238" spans="1:10" s="13" customFormat="1" ht="28.5" customHeight="1" x14ac:dyDescent="0.2">
      <c r="A238" s="35">
        <f t="shared" si="4"/>
        <v>232</v>
      </c>
      <c r="B238" s="2" t="s">
        <v>543</v>
      </c>
      <c r="C238" s="2" t="s">
        <v>49</v>
      </c>
      <c r="D238" s="2">
        <v>2015.4</v>
      </c>
      <c r="E238" s="37" t="s">
        <v>1066</v>
      </c>
      <c r="F238" s="38">
        <v>1991</v>
      </c>
      <c r="G238" s="38">
        <v>4614</v>
      </c>
      <c r="H238" s="41" t="s">
        <v>189</v>
      </c>
      <c r="I238" s="40" t="s">
        <v>236</v>
      </c>
      <c r="J238" s="4"/>
    </row>
    <row r="239" spans="1:10" ht="27.75" customHeight="1" x14ac:dyDescent="0.2">
      <c r="A239" s="35">
        <f t="shared" si="4"/>
        <v>233</v>
      </c>
      <c r="B239" s="22" t="s">
        <v>562</v>
      </c>
      <c r="C239" s="103" t="s">
        <v>380</v>
      </c>
      <c r="D239" s="22">
        <v>2015.6</v>
      </c>
      <c r="E239" s="24" t="s">
        <v>991</v>
      </c>
      <c r="F239" s="23">
        <v>6720</v>
      </c>
      <c r="G239" s="23">
        <v>14487</v>
      </c>
      <c r="H239" s="25" t="s">
        <v>109</v>
      </c>
      <c r="I239" s="27" t="s">
        <v>236</v>
      </c>
      <c r="J239" s="141"/>
    </row>
    <row r="240" spans="1:10" ht="27.75" customHeight="1" x14ac:dyDescent="0.2">
      <c r="A240" s="35">
        <f t="shared" si="4"/>
        <v>234</v>
      </c>
      <c r="B240" s="103" t="s">
        <v>567</v>
      </c>
      <c r="C240" s="22" t="s">
        <v>380</v>
      </c>
      <c r="D240" s="103">
        <v>2015.7</v>
      </c>
      <c r="E240" s="104" t="s">
        <v>1077</v>
      </c>
      <c r="F240" s="105">
        <v>1044</v>
      </c>
      <c r="G240" s="105">
        <v>1881</v>
      </c>
      <c r="H240" s="106" t="s">
        <v>109</v>
      </c>
      <c r="I240" s="107" t="s">
        <v>236</v>
      </c>
      <c r="J240" s="141"/>
    </row>
    <row r="241" spans="1:10" ht="27.75" customHeight="1" x14ac:dyDescent="0.2">
      <c r="A241" s="35">
        <f t="shared" si="4"/>
        <v>235</v>
      </c>
      <c r="B241" s="22" t="s">
        <v>579</v>
      </c>
      <c r="C241" s="103" t="s">
        <v>380</v>
      </c>
      <c r="D241" s="22">
        <v>2015.7</v>
      </c>
      <c r="E241" s="24" t="s">
        <v>1078</v>
      </c>
      <c r="F241" s="23">
        <v>500</v>
      </c>
      <c r="G241" s="23">
        <v>807</v>
      </c>
      <c r="H241" s="25" t="s">
        <v>109</v>
      </c>
      <c r="I241" s="27" t="s">
        <v>236</v>
      </c>
      <c r="J241" s="141"/>
    </row>
    <row r="242" spans="1:10" ht="27.75" customHeight="1" x14ac:dyDescent="0.2">
      <c r="A242" s="35">
        <f t="shared" si="4"/>
        <v>236</v>
      </c>
      <c r="B242" s="22" t="s">
        <v>568</v>
      </c>
      <c r="C242" s="22" t="s">
        <v>380</v>
      </c>
      <c r="D242" s="22">
        <v>2015.7</v>
      </c>
      <c r="E242" s="24" t="s">
        <v>945</v>
      </c>
      <c r="F242" s="23">
        <v>401</v>
      </c>
      <c r="G242" s="23">
        <v>682</v>
      </c>
      <c r="H242" s="25" t="s">
        <v>109</v>
      </c>
      <c r="I242" s="27" t="s">
        <v>236</v>
      </c>
      <c r="J242" s="141"/>
    </row>
    <row r="243" spans="1:10" ht="27.75" customHeight="1" x14ac:dyDescent="0.2">
      <c r="A243" s="35">
        <f t="shared" si="4"/>
        <v>237</v>
      </c>
      <c r="B243" s="22" t="s">
        <v>571</v>
      </c>
      <c r="C243" s="103" t="s">
        <v>380</v>
      </c>
      <c r="D243" s="22">
        <v>2015.7</v>
      </c>
      <c r="E243" s="24" t="s">
        <v>935</v>
      </c>
      <c r="F243" s="23">
        <v>890</v>
      </c>
      <c r="G243" s="23">
        <v>1590</v>
      </c>
      <c r="H243" s="25" t="s">
        <v>189</v>
      </c>
      <c r="I243" s="27" t="s">
        <v>236</v>
      </c>
      <c r="J243" s="141"/>
    </row>
    <row r="244" spans="1:10" ht="27.75" customHeight="1" x14ac:dyDescent="0.2">
      <c r="A244" s="35">
        <f t="shared" si="4"/>
        <v>238</v>
      </c>
      <c r="B244" s="22" t="s">
        <v>2188</v>
      </c>
      <c r="C244" s="22" t="s">
        <v>380</v>
      </c>
      <c r="D244" s="22">
        <v>2015.8</v>
      </c>
      <c r="E244" s="24" t="s">
        <v>947</v>
      </c>
      <c r="F244" s="23">
        <v>7514</v>
      </c>
      <c r="G244" s="23">
        <v>12932</v>
      </c>
      <c r="H244" s="25" t="s">
        <v>109</v>
      </c>
      <c r="I244" s="27" t="s">
        <v>236</v>
      </c>
      <c r="J244" s="141"/>
    </row>
    <row r="245" spans="1:10" ht="27.75" customHeight="1" x14ac:dyDescent="0.2">
      <c r="A245" s="35">
        <f t="shared" si="4"/>
        <v>239</v>
      </c>
      <c r="B245" s="22" t="s">
        <v>616</v>
      </c>
      <c r="C245" s="103" t="s">
        <v>380</v>
      </c>
      <c r="D245" s="22">
        <v>2015.11</v>
      </c>
      <c r="E245" s="24" t="s">
        <v>950</v>
      </c>
      <c r="F245" s="23">
        <v>822</v>
      </c>
      <c r="G245" s="23">
        <v>2174</v>
      </c>
      <c r="H245" s="25" t="s">
        <v>189</v>
      </c>
      <c r="I245" s="27" t="s">
        <v>236</v>
      </c>
      <c r="J245" s="141"/>
    </row>
    <row r="246" spans="1:10" ht="27.75" customHeight="1" x14ac:dyDescent="0.2">
      <c r="A246" s="35">
        <f t="shared" si="4"/>
        <v>240</v>
      </c>
      <c r="B246" s="22" t="s">
        <v>625</v>
      </c>
      <c r="C246" s="22" t="s">
        <v>380</v>
      </c>
      <c r="D246" s="22">
        <v>2015.12</v>
      </c>
      <c r="E246" s="24" t="s">
        <v>986</v>
      </c>
      <c r="F246" s="23">
        <v>1419</v>
      </c>
      <c r="G246" s="23">
        <v>2557</v>
      </c>
      <c r="H246" s="25" t="s">
        <v>109</v>
      </c>
      <c r="I246" s="27" t="s">
        <v>236</v>
      </c>
      <c r="J246" s="141"/>
    </row>
    <row r="247" spans="1:10" ht="27.75" customHeight="1" x14ac:dyDescent="0.2">
      <c r="A247" s="35">
        <f t="shared" si="4"/>
        <v>241</v>
      </c>
      <c r="B247" s="22" t="s">
        <v>632</v>
      </c>
      <c r="C247" s="103" t="s">
        <v>380</v>
      </c>
      <c r="D247" s="22">
        <v>2015.12</v>
      </c>
      <c r="E247" s="24" t="s">
        <v>926</v>
      </c>
      <c r="F247" s="23">
        <v>3050</v>
      </c>
      <c r="G247" s="23">
        <v>6786</v>
      </c>
      <c r="H247" s="25" t="s">
        <v>109</v>
      </c>
      <c r="I247" s="27" t="s">
        <v>236</v>
      </c>
      <c r="J247" s="145"/>
    </row>
    <row r="248" spans="1:10" s="13" customFormat="1" ht="28.5" customHeight="1" x14ac:dyDescent="0.2">
      <c r="A248" s="35">
        <f t="shared" si="4"/>
        <v>242</v>
      </c>
      <c r="B248" s="2" t="s">
        <v>636</v>
      </c>
      <c r="C248" s="2" t="s">
        <v>49</v>
      </c>
      <c r="D248" s="2">
        <v>2016.2</v>
      </c>
      <c r="E248" s="37" t="s">
        <v>1004</v>
      </c>
      <c r="F248" s="38">
        <v>2183</v>
      </c>
      <c r="G248" s="38">
        <v>4085</v>
      </c>
      <c r="H248" s="41" t="s">
        <v>109</v>
      </c>
      <c r="I248" s="40" t="s">
        <v>236</v>
      </c>
      <c r="J248" s="4"/>
    </row>
    <row r="249" spans="1:10" ht="27.75" customHeight="1" x14ac:dyDescent="0.2">
      <c r="A249" s="35">
        <f t="shared" si="4"/>
        <v>243</v>
      </c>
      <c r="B249" s="22" t="s">
        <v>646</v>
      </c>
      <c r="C249" s="22" t="s">
        <v>380</v>
      </c>
      <c r="D249" s="22">
        <v>2016.3</v>
      </c>
      <c r="E249" s="24" t="s">
        <v>926</v>
      </c>
      <c r="F249" s="23">
        <v>1331</v>
      </c>
      <c r="G249" s="23">
        <v>2622</v>
      </c>
      <c r="H249" s="25" t="s">
        <v>109</v>
      </c>
      <c r="I249" s="27" t="s">
        <v>236</v>
      </c>
      <c r="J249" s="145"/>
    </row>
    <row r="250" spans="1:10" ht="27.75" customHeight="1" x14ac:dyDescent="0.2">
      <c r="A250" s="35">
        <f t="shared" si="4"/>
        <v>244</v>
      </c>
      <c r="B250" s="22" t="s">
        <v>648</v>
      </c>
      <c r="C250" s="103" t="s">
        <v>380</v>
      </c>
      <c r="D250" s="22">
        <v>2016.3</v>
      </c>
      <c r="E250" s="24" t="s">
        <v>1053</v>
      </c>
      <c r="F250" s="23">
        <v>644</v>
      </c>
      <c r="G250" s="23">
        <v>1512</v>
      </c>
      <c r="H250" s="25" t="s">
        <v>108</v>
      </c>
      <c r="I250" s="27" t="s">
        <v>236</v>
      </c>
      <c r="J250" s="145"/>
    </row>
    <row r="251" spans="1:10" ht="27.75" customHeight="1" x14ac:dyDescent="0.2">
      <c r="A251" s="35">
        <f t="shared" si="4"/>
        <v>245</v>
      </c>
      <c r="B251" s="22" t="s">
        <v>661</v>
      </c>
      <c r="C251" s="22" t="s">
        <v>380</v>
      </c>
      <c r="D251" s="22">
        <v>2016.5</v>
      </c>
      <c r="E251" s="24" t="s">
        <v>1008</v>
      </c>
      <c r="F251" s="23">
        <v>1536</v>
      </c>
      <c r="G251" s="23">
        <v>2535</v>
      </c>
      <c r="H251" s="25" t="s">
        <v>109</v>
      </c>
      <c r="I251" s="27" t="s">
        <v>236</v>
      </c>
      <c r="J251" s="145"/>
    </row>
    <row r="252" spans="1:10" ht="27.75" customHeight="1" x14ac:dyDescent="0.2">
      <c r="A252" s="35">
        <f t="shared" si="4"/>
        <v>246</v>
      </c>
      <c r="B252" s="22" t="s">
        <v>670</v>
      </c>
      <c r="C252" s="103" t="s">
        <v>380</v>
      </c>
      <c r="D252" s="22">
        <v>2016.6</v>
      </c>
      <c r="E252" s="24" t="s">
        <v>991</v>
      </c>
      <c r="F252" s="23">
        <v>937</v>
      </c>
      <c r="G252" s="23">
        <v>1707</v>
      </c>
      <c r="H252" s="25" t="s">
        <v>109</v>
      </c>
      <c r="I252" s="27" t="s">
        <v>236</v>
      </c>
      <c r="J252" s="145"/>
    </row>
    <row r="253" spans="1:10" ht="27.75" customHeight="1" x14ac:dyDescent="0.2">
      <c r="A253" s="35">
        <f t="shared" si="4"/>
        <v>247</v>
      </c>
      <c r="B253" s="22" t="s">
        <v>698</v>
      </c>
      <c r="C253" s="22" t="s">
        <v>380</v>
      </c>
      <c r="D253" s="22">
        <v>2016.8</v>
      </c>
      <c r="E253" s="24" t="s">
        <v>933</v>
      </c>
      <c r="F253" s="115">
        <v>1224</v>
      </c>
      <c r="G253" s="23">
        <v>1867</v>
      </c>
      <c r="H253" s="116" t="s">
        <v>109</v>
      </c>
      <c r="I253" s="27" t="s">
        <v>236</v>
      </c>
      <c r="J253" s="141"/>
    </row>
    <row r="254" spans="1:10" ht="27.75" customHeight="1" x14ac:dyDescent="0.2">
      <c r="A254" s="35">
        <f t="shared" si="4"/>
        <v>248</v>
      </c>
      <c r="B254" s="103" t="s">
        <v>715</v>
      </c>
      <c r="C254" s="103" t="s">
        <v>380</v>
      </c>
      <c r="D254" s="103">
        <v>2016.9</v>
      </c>
      <c r="E254" s="104" t="s">
        <v>908</v>
      </c>
      <c r="F254" s="23">
        <v>4187</v>
      </c>
      <c r="G254" s="105">
        <v>7263</v>
      </c>
      <c r="H254" s="25" t="s">
        <v>180</v>
      </c>
      <c r="I254" s="107" t="s">
        <v>236</v>
      </c>
      <c r="J254" s="141"/>
    </row>
    <row r="255" spans="1:10" ht="27.75" customHeight="1" x14ac:dyDescent="0.2">
      <c r="A255" s="35">
        <f t="shared" si="4"/>
        <v>249</v>
      </c>
      <c r="B255" s="22" t="s">
        <v>721</v>
      </c>
      <c r="C255" s="22" t="s">
        <v>380</v>
      </c>
      <c r="D255" s="22">
        <v>2016.9</v>
      </c>
      <c r="E255" s="24" t="s">
        <v>977</v>
      </c>
      <c r="F255" s="23">
        <v>1339</v>
      </c>
      <c r="G255" s="23">
        <v>2138</v>
      </c>
      <c r="H255" s="25" t="s">
        <v>180</v>
      </c>
      <c r="I255" s="27" t="s">
        <v>236</v>
      </c>
      <c r="J255" s="141"/>
    </row>
    <row r="256" spans="1:10" s="13" customFormat="1" ht="28.5" customHeight="1" x14ac:dyDescent="0.2">
      <c r="A256" s="35">
        <f t="shared" si="4"/>
        <v>250</v>
      </c>
      <c r="B256" s="2" t="s">
        <v>726</v>
      </c>
      <c r="C256" s="2" t="s">
        <v>49</v>
      </c>
      <c r="D256" s="60">
        <v>2016.1</v>
      </c>
      <c r="E256" s="37" t="s">
        <v>986</v>
      </c>
      <c r="F256" s="38">
        <v>262</v>
      </c>
      <c r="G256" s="38">
        <v>528</v>
      </c>
      <c r="H256" s="41" t="s">
        <v>108</v>
      </c>
      <c r="I256" s="40" t="s">
        <v>236</v>
      </c>
    </row>
    <row r="257" spans="1:10" ht="27.75" customHeight="1" x14ac:dyDescent="0.2">
      <c r="A257" s="35">
        <f t="shared" si="4"/>
        <v>251</v>
      </c>
      <c r="B257" s="22" t="s">
        <v>781</v>
      </c>
      <c r="C257" s="103" t="s">
        <v>380</v>
      </c>
      <c r="D257" s="22">
        <v>2016.12</v>
      </c>
      <c r="E257" s="24" t="s">
        <v>937</v>
      </c>
      <c r="F257" s="23">
        <v>1756</v>
      </c>
      <c r="G257" s="23">
        <v>3043</v>
      </c>
      <c r="H257" s="25" t="s">
        <v>180</v>
      </c>
      <c r="I257" s="259" t="s">
        <v>236</v>
      </c>
      <c r="J257" s="141"/>
    </row>
    <row r="258" spans="1:10" ht="27.75" customHeight="1" x14ac:dyDescent="0.2">
      <c r="A258" s="35">
        <f t="shared" si="4"/>
        <v>252</v>
      </c>
      <c r="B258" s="22" t="s">
        <v>785</v>
      </c>
      <c r="C258" s="22" t="s">
        <v>380</v>
      </c>
      <c r="D258" s="22">
        <v>2016.12</v>
      </c>
      <c r="E258" s="24" t="s">
        <v>926</v>
      </c>
      <c r="F258" s="23">
        <v>2434</v>
      </c>
      <c r="G258" s="23">
        <v>5399</v>
      </c>
      <c r="H258" s="25" t="s">
        <v>189</v>
      </c>
      <c r="I258" s="259" t="s">
        <v>236</v>
      </c>
      <c r="J258" s="5"/>
    </row>
    <row r="259" spans="1:10" ht="27.75" customHeight="1" x14ac:dyDescent="0.2">
      <c r="A259" s="35">
        <f t="shared" si="4"/>
        <v>253</v>
      </c>
      <c r="B259" s="22" t="s">
        <v>1364</v>
      </c>
      <c r="C259" s="103" t="s">
        <v>380</v>
      </c>
      <c r="D259" s="22">
        <v>2017.1</v>
      </c>
      <c r="E259" s="24" t="s">
        <v>948</v>
      </c>
      <c r="F259" s="163">
        <v>477</v>
      </c>
      <c r="G259" s="23">
        <v>795</v>
      </c>
      <c r="H259" s="25" t="s">
        <v>180</v>
      </c>
      <c r="I259" s="259" t="s">
        <v>236</v>
      </c>
      <c r="J259" s="5"/>
    </row>
    <row r="260" spans="1:10" ht="27.75" customHeight="1" x14ac:dyDescent="0.2">
      <c r="A260" s="35">
        <f t="shared" si="4"/>
        <v>254</v>
      </c>
      <c r="B260" s="22" t="s">
        <v>1366</v>
      </c>
      <c r="C260" s="22" t="s">
        <v>380</v>
      </c>
      <c r="D260" s="22">
        <v>2017.2</v>
      </c>
      <c r="E260" s="24" t="s">
        <v>935</v>
      </c>
      <c r="F260" s="163">
        <v>181</v>
      </c>
      <c r="G260" s="23">
        <v>344</v>
      </c>
      <c r="H260" s="156" t="s">
        <v>254</v>
      </c>
      <c r="I260" s="259" t="s">
        <v>236</v>
      </c>
      <c r="J260" s="5"/>
    </row>
    <row r="261" spans="1:10" s="13" customFormat="1" ht="28.5" customHeight="1" x14ac:dyDescent="0.2">
      <c r="A261" s="35">
        <f t="shared" si="4"/>
        <v>255</v>
      </c>
      <c r="B261" s="2" t="s">
        <v>1352</v>
      </c>
      <c r="C261" s="2" t="s">
        <v>49</v>
      </c>
      <c r="D261" s="2">
        <v>2017.3</v>
      </c>
      <c r="E261" s="37" t="s">
        <v>951</v>
      </c>
      <c r="F261" s="38">
        <v>1981</v>
      </c>
      <c r="G261" s="38">
        <v>3861</v>
      </c>
      <c r="H261" s="83" t="s">
        <v>109</v>
      </c>
      <c r="I261" s="84" t="s">
        <v>236</v>
      </c>
    </row>
    <row r="262" spans="1:10" s="26" customFormat="1" ht="28.5" customHeight="1" x14ac:dyDescent="0.2">
      <c r="A262" s="35">
        <f t="shared" si="4"/>
        <v>256</v>
      </c>
      <c r="B262" s="2" t="s">
        <v>813</v>
      </c>
      <c r="C262" s="2" t="s">
        <v>49</v>
      </c>
      <c r="D262" s="2">
        <v>2017.3</v>
      </c>
      <c r="E262" s="37" t="s">
        <v>965</v>
      </c>
      <c r="F262" s="38">
        <v>11325</v>
      </c>
      <c r="G262" s="38">
        <v>21168</v>
      </c>
      <c r="H262" s="41" t="s">
        <v>180</v>
      </c>
      <c r="I262" s="84" t="s">
        <v>236</v>
      </c>
    </row>
    <row r="263" spans="1:10" s="13" customFormat="1" ht="28.5" customHeight="1" x14ac:dyDescent="0.2">
      <c r="A263" s="35">
        <f t="shared" si="4"/>
        <v>257</v>
      </c>
      <c r="B263" s="89" t="s">
        <v>1376</v>
      </c>
      <c r="C263" s="2" t="s">
        <v>49</v>
      </c>
      <c r="D263" s="2">
        <v>2017.4</v>
      </c>
      <c r="E263" s="37" t="s">
        <v>971</v>
      </c>
      <c r="F263" s="38">
        <v>779</v>
      </c>
      <c r="G263" s="38">
        <v>2952</v>
      </c>
      <c r="H263" s="41" t="s">
        <v>109</v>
      </c>
      <c r="I263" s="84" t="s">
        <v>236</v>
      </c>
    </row>
    <row r="264" spans="1:10" s="13" customFormat="1" ht="28.5" customHeight="1" x14ac:dyDescent="0.2">
      <c r="A264" s="35">
        <f t="shared" si="4"/>
        <v>258</v>
      </c>
      <c r="B264" s="89" t="s">
        <v>1377</v>
      </c>
      <c r="C264" s="2" t="s">
        <v>49</v>
      </c>
      <c r="D264" s="2">
        <v>2017.4</v>
      </c>
      <c r="E264" s="37" t="s">
        <v>971</v>
      </c>
      <c r="F264" s="38">
        <v>1495</v>
      </c>
      <c r="G264" s="38">
        <v>1481</v>
      </c>
      <c r="H264" s="41" t="s">
        <v>109</v>
      </c>
      <c r="I264" s="84" t="s">
        <v>236</v>
      </c>
    </row>
    <row r="265" spans="1:10" ht="27.75" customHeight="1" x14ac:dyDescent="0.2">
      <c r="A265" s="35">
        <f t="shared" si="4"/>
        <v>259</v>
      </c>
      <c r="B265" s="108" t="s">
        <v>1368</v>
      </c>
      <c r="C265" s="103" t="s">
        <v>380</v>
      </c>
      <c r="D265" s="22">
        <v>2017.4</v>
      </c>
      <c r="E265" s="24" t="s">
        <v>935</v>
      </c>
      <c r="F265" s="23">
        <v>436</v>
      </c>
      <c r="G265" s="23">
        <v>751</v>
      </c>
      <c r="H265" s="25" t="s">
        <v>189</v>
      </c>
      <c r="I265" s="259" t="s">
        <v>236</v>
      </c>
      <c r="J265" s="5"/>
    </row>
    <row r="266" spans="1:10" ht="27.75" customHeight="1" x14ac:dyDescent="0.2">
      <c r="A266" s="35">
        <f t="shared" si="4"/>
        <v>260</v>
      </c>
      <c r="B266" s="108" t="s">
        <v>1370</v>
      </c>
      <c r="C266" s="22" t="s">
        <v>380</v>
      </c>
      <c r="D266" s="22">
        <v>2017.4</v>
      </c>
      <c r="E266" s="24" t="s">
        <v>905</v>
      </c>
      <c r="F266" s="23">
        <v>609</v>
      </c>
      <c r="G266" s="23">
        <v>1217</v>
      </c>
      <c r="H266" s="25" t="s">
        <v>180</v>
      </c>
      <c r="I266" s="259" t="s">
        <v>236</v>
      </c>
      <c r="J266" s="5"/>
    </row>
    <row r="267" spans="1:10" ht="27.75" customHeight="1" x14ac:dyDescent="0.2">
      <c r="A267" s="35">
        <f t="shared" si="4"/>
        <v>261</v>
      </c>
      <c r="B267" s="108" t="s">
        <v>1369</v>
      </c>
      <c r="C267" s="103" t="s">
        <v>380</v>
      </c>
      <c r="D267" s="22">
        <v>2017.4</v>
      </c>
      <c r="E267" s="24" t="s">
        <v>969</v>
      </c>
      <c r="F267" s="23">
        <v>1220</v>
      </c>
      <c r="G267" s="23">
        <v>3079</v>
      </c>
      <c r="H267" s="25" t="s">
        <v>189</v>
      </c>
      <c r="I267" s="259" t="s">
        <v>236</v>
      </c>
      <c r="J267" s="5"/>
    </row>
    <row r="268" spans="1:10" s="13" customFormat="1" ht="28.5" customHeight="1" x14ac:dyDescent="0.2">
      <c r="A268" s="35">
        <f t="shared" si="4"/>
        <v>262</v>
      </c>
      <c r="B268" s="2" t="s">
        <v>1350</v>
      </c>
      <c r="C268" s="2" t="s">
        <v>49</v>
      </c>
      <c r="D268" s="2">
        <v>2017.5</v>
      </c>
      <c r="E268" s="37" t="s">
        <v>887</v>
      </c>
      <c r="F268" s="38">
        <v>654</v>
      </c>
      <c r="G268" s="38">
        <v>1118</v>
      </c>
      <c r="H268" s="41" t="s">
        <v>189</v>
      </c>
      <c r="I268" s="84" t="s">
        <v>236</v>
      </c>
    </row>
    <row r="269" spans="1:10" s="13" customFormat="1" ht="28.5" customHeight="1" x14ac:dyDescent="0.2">
      <c r="A269" s="35">
        <f t="shared" ref="A269:A326" si="5">ROW()-6</f>
        <v>263</v>
      </c>
      <c r="B269" s="2" t="s">
        <v>825</v>
      </c>
      <c r="C269" s="2" t="s">
        <v>49</v>
      </c>
      <c r="D269" s="2">
        <v>2017.5</v>
      </c>
      <c r="E269" s="37" t="s">
        <v>911</v>
      </c>
      <c r="F269" s="38">
        <v>4390</v>
      </c>
      <c r="G269" s="38">
        <v>8552</v>
      </c>
      <c r="H269" s="41" t="s">
        <v>109</v>
      </c>
      <c r="I269" s="84" t="s">
        <v>236</v>
      </c>
    </row>
    <row r="270" spans="1:10" s="13" customFormat="1" ht="28.5" customHeight="1" x14ac:dyDescent="0.2">
      <c r="A270" s="35">
        <f t="shared" si="5"/>
        <v>264</v>
      </c>
      <c r="B270" s="89" t="s">
        <v>844</v>
      </c>
      <c r="C270" s="2" t="s">
        <v>49</v>
      </c>
      <c r="D270" s="2">
        <v>2017.6</v>
      </c>
      <c r="E270" s="37" t="s">
        <v>917</v>
      </c>
      <c r="F270" s="38">
        <v>4962</v>
      </c>
      <c r="G270" s="38">
        <v>8515</v>
      </c>
      <c r="H270" s="41" t="s">
        <v>180</v>
      </c>
      <c r="I270" s="40" t="s">
        <v>236</v>
      </c>
    </row>
    <row r="271" spans="1:10" s="13" customFormat="1" ht="28.5" customHeight="1" x14ac:dyDescent="0.2">
      <c r="A271" s="35">
        <f t="shared" si="5"/>
        <v>265</v>
      </c>
      <c r="B271" s="89" t="s">
        <v>1380</v>
      </c>
      <c r="C271" s="2" t="s">
        <v>49</v>
      </c>
      <c r="D271" s="2">
        <v>2017.7</v>
      </c>
      <c r="E271" s="37" t="s">
        <v>905</v>
      </c>
      <c r="F271" s="38">
        <v>1365</v>
      </c>
      <c r="G271" s="38">
        <v>2557</v>
      </c>
      <c r="H271" s="41" t="s">
        <v>109</v>
      </c>
      <c r="I271" s="40" t="s">
        <v>236</v>
      </c>
    </row>
    <row r="272" spans="1:10" s="13" customFormat="1" ht="28.5" customHeight="1" x14ac:dyDescent="0.2">
      <c r="A272" s="35">
        <f t="shared" si="5"/>
        <v>266</v>
      </c>
      <c r="B272" s="89" t="s">
        <v>866</v>
      </c>
      <c r="C272" s="2" t="s">
        <v>49</v>
      </c>
      <c r="D272" s="2">
        <v>2017.7</v>
      </c>
      <c r="E272" s="37" t="s">
        <v>899</v>
      </c>
      <c r="F272" s="38">
        <v>1780</v>
      </c>
      <c r="G272" s="38">
        <v>2833</v>
      </c>
      <c r="H272" s="41" t="s">
        <v>109</v>
      </c>
      <c r="I272" s="40" t="s">
        <v>236</v>
      </c>
    </row>
    <row r="273" spans="1:10" s="13" customFormat="1" ht="28.5" customHeight="1" x14ac:dyDescent="0.2">
      <c r="A273" s="35">
        <f t="shared" si="5"/>
        <v>267</v>
      </c>
      <c r="B273" s="89" t="s">
        <v>864</v>
      </c>
      <c r="C273" s="2" t="s">
        <v>49</v>
      </c>
      <c r="D273" s="2">
        <v>2017.7</v>
      </c>
      <c r="E273" s="37" t="s">
        <v>896</v>
      </c>
      <c r="F273" s="38">
        <v>2534</v>
      </c>
      <c r="G273" s="38">
        <v>5623</v>
      </c>
      <c r="H273" s="41" t="s">
        <v>109</v>
      </c>
      <c r="I273" s="40" t="s">
        <v>236</v>
      </c>
    </row>
    <row r="274" spans="1:10" s="13" customFormat="1" ht="28.5" customHeight="1" x14ac:dyDescent="0.2">
      <c r="A274" s="35">
        <f t="shared" si="5"/>
        <v>268</v>
      </c>
      <c r="B274" s="89" t="s">
        <v>869</v>
      </c>
      <c r="C274" s="2" t="s">
        <v>49</v>
      </c>
      <c r="D274" s="2">
        <v>2017.7</v>
      </c>
      <c r="E274" s="37" t="s">
        <v>895</v>
      </c>
      <c r="F274" s="38">
        <v>1572</v>
      </c>
      <c r="G274" s="38">
        <v>3009</v>
      </c>
      <c r="H274" s="41" t="s">
        <v>109</v>
      </c>
      <c r="I274" s="40" t="s">
        <v>236</v>
      </c>
    </row>
    <row r="275" spans="1:10" ht="27.75" customHeight="1" x14ac:dyDescent="0.2">
      <c r="A275" s="35">
        <f t="shared" si="5"/>
        <v>269</v>
      </c>
      <c r="B275" s="108" t="s">
        <v>877</v>
      </c>
      <c r="C275" s="22" t="s">
        <v>380</v>
      </c>
      <c r="D275" s="22">
        <v>2017.8</v>
      </c>
      <c r="E275" s="24" t="s">
        <v>885</v>
      </c>
      <c r="F275" s="23">
        <v>1359</v>
      </c>
      <c r="G275" s="23">
        <v>3120</v>
      </c>
      <c r="H275" s="25" t="s">
        <v>6</v>
      </c>
      <c r="I275" s="27" t="s">
        <v>236</v>
      </c>
      <c r="J275" s="5"/>
    </row>
    <row r="276" spans="1:10" s="13" customFormat="1" ht="28.5" customHeight="1" x14ac:dyDescent="0.2">
      <c r="A276" s="35">
        <f t="shared" si="5"/>
        <v>270</v>
      </c>
      <c r="B276" s="89" t="s">
        <v>1385</v>
      </c>
      <c r="C276" s="2" t="s">
        <v>49</v>
      </c>
      <c r="D276" s="2">
        <v>2017.9</v>
      </c>
      <c r="E276" s="37" t="s">
        <v>1319</v>
      </c>
      <c r="F276" s="38">
        <v>301</v>
      </c>
      <c r="G276" s="38">
        <v>618</v>
      </c>
      <c r="H276" s="41" t="s">
        <v>181</v>
      </c>
      <c r="I276" s="40" t="s">
        <v>236</v>
      </c>
    </row>
    <row r="277" spans="1:10" s="26" customFormat="1" ht="28.5" customHeight="1" x14ac:dyDescent="0.2">
      <c r="A277" s="35">
        <f t="shared" si="5"/>
        <v>271</v>
      </c>
      <c r="B277" s="89" t="s">
        <v>1400</v>
      </c>
      <c r="C277" s="2" t="s">
        <v>49</v>
      </c>
      <c r="D277" s="60">
        <v>2017.1</v>
      </c>
      <c r="E277" s="37" t="s">
        <v>1018</v>
      </c>
      <c r="F277" s="38">
        <v>1280</v>
      </c>
      <c r="G277" s="38">
        <v>3473</v>
      </c>
      <c r="H277" s="41" t="s">
        <v>6</v>
      </c>
      <c r="I277" s="40" t="s">
        <v>236</v>
      </c>
      <c r="J277" s="4" t="s">
        <v>1787</v>
      </c>
    </row>
    <row r="278" spans="1:10" s="26" customFormat="1" ht="28.5" customHeight="1" x14ac:dyDescent="0.2">
      <c r="A278" s="35">
        <f t="shared" si="5"/>
        <v>272</v>
      </c>
      <c r="B278" s="89" t="s">
        <v>1410</v>
      </c>
      <c r="C278" s="2" t="s">
        <v>49</v>
      </c>
      <c r="D278" s="2">
        <v>2017.11</v>
      </c>
      <c r="E278" s="37" t="s">
        <v>1418</v>
      </c>
      <c r="F278" s="38">
        <v>2400</v>
      </c>
      <c r="G278" s="38">
        <v>6083</v>
      </c>
      <c r="H278" s="41" t="s">
        <v>180</v>
      </c>
      <c r="I278" s="40" t="s">
        <v>236</v>
      </c>
    </row>
    <row r="279" spans="1:10" s="26" customFormat="1" ht="28.5" customHeight="1" x14ac:dyDescent="0.2">
      <c r="A279" s="35">
        <f t="shared" si="5"/>
        <v>273</v>
      </c>
      <c r="B279" s="89" t="s">
        <v>1447</v>
      </c>
      <c r="C279" s="2" t="s">
        <v>49</v>
      </c>
      <c r="D279" s="2">
        <v>2017.12</v>
      </c>
      <c r="E279" s="201" t="s">
        <v>1430</v>
      </c>
      <c r="F279" s="38">
        <v>1441</v>
      </c>
      <c r="G279" s="38">
        <v>3159</v>
      </c>
      <c r="H279" s="41" t="s">
        <v>189</v>
      </c>
      <c r="I279" s="40" t="s">
        <v>236</v>
      </c>
      <c r="J279" s="141"/>
    </row>
    <row r="280" spans="1:10" s="26" customFormat="1" ht="28.5" customHeight="1" x14ac:dyDescent="0.2">
      <c r="A280" s="35">
        <f t="shared" si="5"/>
        <v>274</v>
      </c>
      <c r="B280" s="89" t="s">
        <v>1437</v>
      </c>
      <c r="C280" s="2" t="s">
        <v>49</v>
      </c>
      <c r="D280" s="2">
        <v>2017.12</v>
      </c>
      <c r="E280" s="201" t="s">
        <v>1438</v>
      </c>
      <c r="F280" s="38">
        <v>722</v>
      </c>
      <c r="G280" s="38">
        <v>1885</v>
      </c>
      <c r="H280" s="41" t="s">
        <v>189</v>
      </c>
      <c r="I280" s="40" t="s">
        <v>236</v>
      </c>
      <c r="J280" s="142"/>
    </row>
    <row r="281" spans="1:10" s="26" customFormat="1" ht="28.5" customHeight="1" x14ac:dyDescent="0.2">
      <c r="A281" s="35">
        <f t="shared" si="5"/>
        <v>275</v>
      </c>
      <c r="B281" s="89" t="s">
        <v>1460</v>
      </c>
      <c r="C281" s="2" t="s">
        <v>49</v>
      </c>
      <c r="D281" s="2">
        <v>2018.1</v>
      </c>
      <c r="E281" s="37" t="s">
        <v>819</v>
      </c>
      <c r="F281" s="38">
        <v>342</v>
      </c>
      <c r="G281" s="38">
        <v>758</v>
      </c>
      <c r="H281" s="41" t="s">
        <v>180</v>
      </c>
      <c r="I281" s="40" t="s">
        <v>236</v>
      </c>
    </row>
    <row r="282" spans="1:10" s="26" customFormat="1" ht="28.5" customHeight="1" x14ac:dyDescent="0.2">
      <c r="A282" s="35">
        <f t="shared" si="5"/>
        <v>276</v>
      </c>
      <c r="B282" s="89" t="s">
        <v>1497</v>
      </c>
      <c r="C282" s="2" t="s">
        <v>49</v>
      </c>
      <c r="D282" s="2">
        <v>2018.3</v>
      </c>
      <c r="E282" s="37" t="s">
        <v>1506</v>
      </c>
      <c r="F282" s="38">
        <v>3329</v>
      </c>
      <c r="G282" s="38">
        <v>5887</v>
      </c>
      <c r="H282" s="41" t="s">
        <v>6</v>
      </c>
      <c r="I282" s="40" t="s">
        <v>188</v>
      </c>
    </row>
    <row r="283" spans="1:10" s="26" customFormat="1" ht="28.5" customHeight="1" x14ac:dyDescent="0.2">
      <c r="A283" s="35">
        <f t="shared" si="5"/>
        <v>277</v>
      </c>
      <c r="B283" s="2" t="s">
        <v>1550</v>
      </c>
      <c r="C283" s="2" t="s">
        <v>49</v>
      </c>
      <c r="D283" s="2">
        <v>2018.5</v>
      </c>
      <c r="E283" s="37" t="s">
        <v>1566</v>
      </c>
      <c r="F283" s="38">
        <v>4182</v>
      </c>
      <c r="G283" s="38">
        <v>7921</v>
      </c>
      <c r="H283" s="41" t="s">
        <v>6</v>
      </c>
      <c r="I283" s="40" t="s">
        <v>1567</v>
      </c>
    </row>
    <row r="284" spans="1:10" ht="27.75" customHeight="1" x14ac:dyDescent="0.2">
      <c r="A284" s="35">
        <f t="shared" si="5"/>
        <v>278</v>
      </c>
      <c r="B284" s="108" t="s">
        <v>1601</v>
      </c>
      <c r="C284" s="103" t="s">
        <v>380</v>
      </c>
      <c r="D284" s="22">
        <v>2018.6</v>
      </c>
      <c r="E284" s="24" t="s">
        <v>1602</v>
      </c>
      <c r="F284" s="23">
        <v>1261</v>
      </c>
      <c r="G284" s="23">
        <v>3821</v>
      </c>
      <c r="H284" s="25" t="s">
        <v>180</v>
      </c>
      <c r="I284" s="27" t="s">
        <v>1598</v>
      </c>
      <c r="J284" s="5"/>
    </row>
    <row r="285" spans="1:10" ht="27.75" customHeight="1" x14ac:dyDescent="0.2">
      <c r="A285" s="35">
        <f t="shared" si="5"/>
        <v>279</v>
      </c>
      <c r="B285" s="171" t="s">
        <v>1608</v>
      </c>
      <c r="C285" s="22" t="s">
        <v>380</v>
      </c>
      <c r="D285" s="171">
        <v>2018.7</v>
      </c>
      <c r="E285" s="200" t="s">
        <v>1617</v>
      </c>
      <c r="F285" s="216">
        <v>3558</v>
      </c>
      <c r="G285" s="216">
        <v>9401</v>
      </c>
      <c r="H285" s="238" t="s">
        <v>1618</v>
      </c>
      <c r="I285" s="258" t="s">
        <v>188</v>
      </c>
      <c r="J285" s="5"/>
    </row>
    <row r="286" spans="1:10" ht="27.75" customHeight="1" x14ac:dyDescent="0.2">
      <c r="A286" s="35">
        <f t="shared" si="5"/>
        <v>280</v>
      </c>
      <c r="B286" s="118" t="s">
        <v>1612</v>
      </c>
      <c r="C286" s="103" t="s">
        <v>380</v>
      </c>
      <c r="D286" s="118">
        <v>2018.7</v>
      </c>
      <c r="E286" s="119" t="s">
        <v>1638</v>
      </c>
      <c r="F286" s="120">
        <v>170</v>
      </c>
      <c r="G286" s="120">
        <v>303</v>
      </c>
      <c r="H286" s="121" t="s">
        <v>108</v>
      </c>
      <c r="I286" s="123" t="s">
        <v>188</v>
      </c>
      <c r="J286" s="5"/>
    </row>
    <row r="287" spans="1:10" ht="27.75" customHeight="1" x14ac:dyDescent="0.2">
      <c r="A287" s="35">
        <f t="shared" si="5"/>
        <v>281</v>
      </c>
      <c r="B287" s="118" t="s">
        <v>1644</v>
      </c>
      <c r="C287" s="22" t="s">
        <v>380</v>
      </c>
      <c r="D287" s="118">
        <v>2018.7</v>
      </c>
      <c r="E287" s="119" t="s">
        <v>1639</v>
      </c>
      <c r="F287" s="120">
        <v>355</v>
      </c>
      <c r="G287" s="120">
        <v>788</v>
      </c>
      <c r="H287" s="121" t="s">
        <v>109</v>
      </c>
      <c r="I287" s="123" t="s">
        <v>188</v>
      </c>
      <c r="J287" s="5"/>
    </row>
    <row r="288" spans="1:10" ht="27.75" customHeight="1" x14ac:dyDescent="0.2">
      <c r="A288" s="35">
        <f t="shared" si="5"/>
        <v>282</v>
      </c>
      <c r="B288" s="118" t="s">
        <v>1645</v>
      </c>
      <c r="C288" s="103" t="s">
        <v>380</v>
      </c>
      <c r="D288" s="118">
        <v>2018.7</v>
      </c>
      <c r="E288" s="119" t="s">
        <v>1639</v>
      </c>
      <c r="F288" s="120">
        <v>2063</v>
      </c>
      <c r="G288" s="120">
        <v>4392</v>
      </c>
      <c r="H288" s="121" t="s">
        <v>109</v>
      </c>
      <c r="I288" s="123" t="s">
        <v>188</v>
      </c>
      <c r="J288" s="5"/>
    </row>
    <row r="289" spans="1:10" ht="27.75" customHeight="1" x14ac:dyDescent="0.2">
      <c r="A289" s="35">
        <f t="shared" si="5"/>
        <v>283</v>
      </c>
      <c r="B289" s="122" t="s">
        <v>1614</v>
      </c>
      <c r="C289" s="22" t="s">
        <v>380</v>
      </c>
      <c r="D289" s="118">
        <v>2018.7</v>
      </c>
      <c r="E289" s="119" t="s">
        <v>1634</v>
      </c>
      <c r="F289" s="120">
        <v>2769</v>
      </c>
      <c r="G289" s="120">
        <v>6877</v>
      </c>
      <c r="H289" s="121" t="s">
        <v>1635</v>
      </c>
      <c r="I289" s="123" t="s">
        <v>188</v>
      </c>
      <c r="J289" s="145"/>
    </row>
    <row r="290" spans="1:10" ht="27.75" customHeight="1" x14ac:dyDescent="0.2">
      <c r="A290" s="35">
        <f t="shared" si="5"/>
        <v>284</v>
      </c>
      <c r="B290" s="22" t="s">
        <v>1712</v>
      </c>
      <c r="C290" s="103" t="s">
        <v>380</v>
      </c>
      <c r="D290" s="22">
        <v>2018.8</v>
      </c>
      <c r="E290" s="111" t="s">
        <v>1658</v>
      </c>
      <c r="F290" s="23">
        <v>2861</v>
      </c>
      <c r="G290" s="23">
        <v>6398</v>
      </c>
      <c r="H290" s="25" t="s">
        <v>1656</v>
      </c>
      <c r="I290" s="27" t="s">
        <v>1652</v>
      </c>
    </row>
    <row r="291" spans="1:10" ht="27.75" customHeight="1" x14ac:dyDescent="0.2">
      <c r="A291" s="35">
        <f t="shared" si="5"/>
        <v>285</v>
      </c>
      <c r="B291" s="22" t="s">
        <v>1692</v>
      </c>
      <c r="C291" s="22" t="s">
        <v>380</v>
      </c>
      <c r="D291" s="22">
        <v>2018.8</v>
      </c>
      <c r="E291" s="111" t="s">
        <v>1659</v>
      </c>
      <c r="F291" s="23">
        <v>1322</v>
      </c>
      <c r="G291" s="23">
        <v>2728</v>
      </c>
      <c r="H291" s="25" t="s">
        <v>1656</v>
      </c>
      <c r="I291" s="27" t="s">
        <v>1652</v>
      </c>
      <c r="J291" s="141"/>
    </row>
    <row r="292" spans="1:10" s="26" customFormat="1" ht="28.5" customHeight="1" x14ac:dyDescent="0.2">
      <c r="A292" s="35">
        <f t="shared" si="5"/>
        <v>286</v>
      </c>
      <c r="B292" s="2" t="s">
        <v>1707</v>
      </c>
      <c r="C292" s="2" t="s">
        <v>49</v>
      </c>
      <c r="D292" s="2">
        <v>2018.8</v>
      </c>
      <c r="E292" s="198" t="s">
        <v>1671</v>
      </c>
      <c r="F292" s="38">
        <v>2165</v>
      </c>
      <c r="G292" s="38">
        <v>4435</v>
      </c>
      <c r="H292" s="41" t="s">
        <v>109</v>
      </c>
      <c r="I292" s="40" t="s">
        <v>188</v>
      </c>
    </row>
    <row r="293" spans="1:10" s="26" customFormat="1" ht="28.5" customHeight="1" x14ac:dyDescent="0.2">
      <c r="A293" s="35">
        <f t="shared" si="5"/>
        <v>287</v>
      </c>
      <c r="B293" s="2" t="s">
        <v>1674</v>
      </c>
      <c r="C293" s="87" t="s">
        <v>49</v>
      </c>
      <c r="D293" s="2">
        <v>2018.9</v>
      </c>
      <c r="E293" s="37" t="s">
        <v>918</v>
      </c>
      <c r="F293" s="219">
        <v>393</v>
      </c>
      <c r="G293" s="219">
        <v>825</v>
      </c>
      <c r="H293" s="233" t="s">
        <v>181</v>
      </c>
      <c r="I293" s="257" t="s">
        <v>236</v>
      </c>
    </row>
    <row r="294" spans="1:10" ht="27.75" customHeight="1" x14ac:dyDescent="0.2">
      <c r="A294" s="35">
        <f t="shared" si="5"/>
        <v>288</v>
      </c>
      <c r="B294" s="22" t="s">
        <v>1717</v>
      </c>
      <c r="C294" s="103" t="s">
        <v>380</v>
      </c>
      <c r="D294" s="22" t="s">
        <v>1714</v>
      </c>
      <c r="E294" s="111" t="s">
        <v>1733</v>
      </c>
      <c r="F294" s="23">
        <v>767</v>
      </c>
      <c r="G294" s="23">
        <v>1558</v>
      </c>
      <c r="H294" s="25" t="s">
        <v>1724</v>
      </c>
      <c r="I294" s="27" t="s">
        <v>1725</v>
      </c>
      <c r="J294" s="4" t="s">
        <v>1849</v>
      </c>
    </row>
    <row r="295" spans="1:10" ht="27.75" customHeight="1" x14ac:dyDescent="0.2">
      <c r="A295" s="35">
        <f t="shared" si="5"/>
        <v>289</v>
      </c>
      <c r="B295" s="22" t="s">
        <v>1780</v>
      </c>
      <c r="C295" s="22" t="s">
        <v>380</v>
      </c>
      <c r="D295" s="22">
        <v>2018.11</v>
      </c>
      <c r="E295" s="24" t="s">
        <v>1779</v>
      </c>
      <c r="F295" s="125">
        <v>1129</v>
      </c>
      <c r="G295" s="125">
        <v>2407</v>
      </c>
      <c r="H295" s="126" t="s">
        <v>109</v>
      </c>
      <c r="I295" s="127" t="s">
        <v>188</v>
      </c>
    </row>
    <row r="296" spans="1:10" s="26" customFormat="1" ht="28.5" customHeight="1" x14ac:dyDescent="0.2">
      <c r="A296" s="35">
        <f t="shared" si="5"/>
        <v>290</v>
      </c>
      <c r="B296" s="2" t="s">
        <v>1806</v>
      </c>
      <c r="C296" s="180" t="s">
        <v>49</v>
      </c>
      <c r="D296" s="2">
        <v>2018.12</v>
      </c>
      <c r="E296" s="199" t="s">
        <v>1807</v>
      </c>
      <c r="F296" s="38">
        <v>253</v>
      </c>
      <c r="G296" s="38">
        <v>425</v>
      </c>
      <c r="H296" s="233" t="s">
        <v>189</v>
      </c>
      <c r="I296" s="257" t="s">
        <v>146</v>
      </c>
    </row>
    <row r="297" spans="1:10" s="26" customFormat="1" ht="28.5" customHeight="1" x14ac:dyDescent="0.2">
      <c r="A297" s="35">
        <f t="shared" si="5"/>
        <v>291</v>
      </c>
      <c r="B297" s="2" t="s">
        <v>1819</v>
      </c>
      <c r="C297" s="180" t="s">
        <v>49</v>
      </c>
      <c r="D297" s="2">
        <v>2018.12</v>
      </c>
      <c r="E297" s="198" t="s">
        <v>885</v>
      </c>
      <c r="F297" s="38">
        <v>797</v>
      </c>
      <c r="G297" s="38">
        <v>1667</v>
      </c>
      <c r="H297" s="233" t="s">
        <v>109</v>
      </c>
      <c r="I297" s="257" t="s">
        <v>146</v>
      </c>
    </row>
    <row r="298" spans="1:10" s="26" customFormat="1" ht="28.5" customHeight="1" x14ac:dyDescent="0.2">
      <c r="A298" s="35">
        <f t="shared" si="5"/>
        <v>292</v>
      </c>
      <c r="B298" s="2" t="s">
        <v>1820</v>
      </c>
      <c r="C298" s="180" t="s">
        <v>49</v>
      </c>
      <c r="D298" s="2">
        <v>2018.12</v>
      </c>
      <c r="E298" s="198" t="s">
        <v>885</v>
      </c>
      <c r="F298" s="38">
        <v>522</v>
      </c>
      <c r="G298" s="38">
        <v>1037</v>
      </c>
      <c r="H298" s="233" t="s">
        <v>109</v>
      </c>
      <c r="I298" s="257" t="s">
        <v>146</v>
      </c>
    </row>
    <row r="299" spans="1:10" s="26" customFormat="1" ht="28.5" customHeight="1" x14ac:dyDescent="0.2">
      <c r="A299" s="35">
        <f t="shared" si="5"/>
        <v>293</v>
      </c>
      <c r="B299" s="36" t="s">
        <v>1836</v>
      </c>
      <c r="C299" s="44" t="s">
        <v>49</v>
      </c>
      <c r="D299" s="190">
        <v>2019.1</v>
      </c>
      <c r="E299" s="44" t="s">
        <v>1403</v>
      </c>
      <c r="F299" s="218">
        <v>4768</v>
      </c>
      <c r="G299" s="218">
        <v>9491</v>
      </c>
      <c r="H299" s="240" t="s">
        <v>181</v>
      </c>
      <c r="I299" s="261" t="s">
        <v>146</v>
      </c>
    </row>
    <row r="300" spans="1:10" s="26" customFormat="1" ht="28.5" customHeight="1" x14ac:dyDescent="0.2">
      <c r="A300" s="35">
        <f t="shared" si="5"/>
        <v>294</v>
      </c>
      <c r="B300" s="36" t="s">
        <v>1855</v>
      </c>
      <c r="C300" s="44" t="s">
        <v>49</v>
      </c>
      <c r="D300" s="190">
        <v>2019.2</v>
      </c>
      <c r="E300" s="36" t="s">
        <v>1685</v>
      </c>
      <c r="F300" s="217">
        <v>290</v>
      </c>
      <c r="G300" s="217">
        <v>532</v>
      </c>
      <c r="H300" s="239" t="s">
        <v>109</v>
      </c>
      <c r="I300" s="260" t="s">
        <v>146</v>
      </c>
      <c r="J300" s="4" t="s">
        <v>1849</v>
      </c>
    </row>
    <row r="301" spans="1:10" s="26" customFormat="1" ht="28.5" customHeight="1" x14ac:dyDescent="0.2">
      <c r="A301" s="35">
        <f t="shared" si="5"/>
        <v>295</v>
      </c>
      <c r="B301" s="48" t="s">
        <v>1859</v>
      </c>
      <c r="C301" s="50" t="s">
        <v>49</v>
      </c>
      <c r="D301" s="197">
        <v>2019.2</v>
      </c>
      <c r="E301" s="48" t="s">
        <v>1867</v>
      </c>
      <c r="F301" s="230">
        <v>650</v>
      </c>
      <c r="G301" s="230">
        <v>1279</v>
      </c>
      <c r="H301" s="255" t="s">
        <v>109</v>
      </c>
      <c r="I301" s="277" t="s">
        <v>146</v>
      </c>
      <c r="J301" s="4"/>
    </row>
    <row r="302" spans="1:10" s="26" customFormat="1" ht="28.5" customHeight="1" x14ac:dyDescent="0.2">
      <c r="A302" s="35">
        <f t="shared" si="5"/>
        <v>296</v>
      </c>
      <c r="B302" s="73" t="s">
        <v>1887</v>
      </c>
      <c r="C302" s="186" t="s">
        <v>49</v>
      </c>
      <c r="D302" s="73">
        <v>2019.3</v>
      </c>
      <c r="E302" s="210" t="s">
        <v>1892</v>
      </c>
      <c r="F302" s="74">
        <v>10113</v>
      </c>
      <c r="G302" s="74">
        <v>19818</v>
      </c>
      <c r="H302" s="249" t="s">
        <v>1885</v>
      </c>
      <c r="I302" s="270" t="s">
        <v>146</v>
      </c>
      <c r="J302" s="4" t="s">
        <v>1966</v>
      </c>
    </row>
    <row r="303" spans="1:10" s="26" customFormat="1" ht="28.5" customHeight="1" x14ac:dyDescent="0.2">
      <c r="A303" s="35">
        <f t="shared" si="5"/>
        <v>297</v>
      </c>
      <c r="B303" s="75" t="s">
        <v>1888</v>
      </c>
      <c r="C303" s="184" t="s">
        <v>49</v>
      </c>
      <c r="D303" s="75">
        <v>2019.3</v>
      </c>
      <c r="E303" s="208" t="s">
        <v>1893</v>
      </c>
      <c r="F303" s="77">
        <v>16374</v>
      </c>
      <c r="G303" s="77">
        <v>36885</v>
      </c>
      <c r="H303" s="246" t="s">
        <v>180</v>
      </c>
      <c r="I303" s="268" t="s">
        <v>146</v>
      </c>
      <c r="J303" s="4"/>
    </row>
    <row r="304" spans="1:10" ht="27.75" customHeight="1" x14ac:dyDescent="0.2">
      <c r="A304" s="35">
        <f t="shared" si="5"/>
        <v>298</v>
      </c>
      <c r="B304" s="22" t="s">
        <v>1906</v>
      </c>
      <c r="C304" s="103" t="s">
        <v>380</v>
      </c>
      <c r="D304" s="22">
        <v>2019.4</v>
      </c>
      <c r="E304" s="128" t="s">
        <v>1918</v>
      </c>
      <c r="F304" s="23">
        <v>1612</v>
      </c>
      <c r="G304" s="23">
        <v>3610</v>
      </c>
      <c r="H304" s="126" t="s">
        <v>181</v>
      </c>
      <c r="I304" s="127" t="s">
        <v>236</v>
      </c>
    </row>
    <row r="305" spans="1:10" ht="27.75" customHeight="1" x14ac:dyDescent="0.2">
      <c r="A305" s="35">
        <f t="shared" si="5"/>
        <v>299</v>
      </c>
      <c r="B305" s="22" t="s">
        <v>1913</v>
      </c>
      <c r="C305" s="22" t="s">
        <v>380</v>
      </c>
      <c r="D305" s="22">
        <v>2019.4</v>
      </c>
      <c r="E305" s="128" t="s">
        <v>1923</v>
      </c>
      <c r="F305" s="23">
        <v>845</v>
      </c>
      <c r="G305" s="23">
        <v>1767</v>
      </c>
      <c r="H305" s="126" t="s">
        <v>237</v>
      </c>
      <c r="I305" s="127" t="s">
        <v>236</v>
      </c>
    </row>
    <row r="306" spans="1:10" s="26" customFormat="1" ht="28.5" customHeight="1" x14ac:dyDescent="0.2">
      <c r="A306" s="35">
        <f t="shared" si="5"/>
        <v>300</v>
      </c>
      <c r="B306" s="75" t="s">
        <v>1960</v>
      </c>
      <c r="C306" s="184" t="s">
        <v>49</v>
      </c>
      <c r="D306" s="75">
        <v>2019.6</v>
      </c>
      <c r="E306" s="208" t="s">
        <v>1953</v>
      </c>
      <c r="F306" s="77">
        <v>4168</v>
      </c>
      <c r="G306" s="77">
        <v>9571</v>
      </c>
      <c r="H306" s="246" t="s">
        <v>1904</v>
      </c>
      <c r="I306" s="268" t="s">
        <v>146</v>
      </c>
      <c r="J306" s="4" t="s">
        <v>1849</v>
      </c>
    </row>
    <row r="307" spans="1:10" s="26" customFormat="1" ht="28.5" customHeight="1" x14ac:dyDescent="0.2">
      <c r="A307" s="35">
        <f t="shared" si="5"/>
        <v>301</v>
      </c>
      <c r="B307" s="75" t="s">
        <v>1964</v>
      </c>
      <c r="C307" s="184" t="s">
        <v>49</v>
      </c>
      <c r="D307" s="75">
        <v>2019.6</v>
      </c>
      <c r="E307" s="208" t="s">
        <v>1952</v>
      </c>
      <c r="F307" s="77">
        <v>678</v>
      </c>
      <c r="G307" s="77">
        <v>1560</v>
      </c>
      <c r="H307" s="246" t="s">
        <v>1904</v>
      </c>
      <c r="I307" s="268" t="s">
        <v>146</v>
      </c>
      <c r="J307" s="4" t="s">
        <v>1787</v>
      </c>
    </row>
    <row r="308" spans="1:10" s="26" customFormat="1" ht="28.5" customHeight="1" x14ac:dyDescent="0.2">
      <c r="A308" s="35">
        <f t="shared" si="5"/>
        <v>302</v>
      </c>
      <c r="B308" s="75" t="s">
        <v>1984</v>
      </c>
      <c r="C308" s="184" t="s">
        <v>49</v>
      </c>
      <c r="D308" s="75">
        <v>2019.7</v>
      </c>
      <c r="E308" s="208" t="s">
        <v>1980</v>
      </c>
      <c r="F308" s="77">
        <v>14385</v>
      </c>
      <c r="G308" s="77">
        <v>24275</v>
      </c>
      <c r="H308" s="246" t="s">
        <v>1904</v>
      </c>
      <c r="I308" s="268" t="s">
        <v>146</v>
      </c>
      <c r="J308" s="4"/>
    </row>
    <row r="309" spans="1:10" s="26" customFormat="1" ht="28.5" customHeight="1" x14ac:dyDescent="0.2">
      <c r="A309" s="35">
        <f t="shared" si="5"/>
        <v>303</v>
      </c>
      <c r="B309" s="75" t="s">
        <v>1985</v>
      </c>
      <c r="C309" s="184" t="s">
        <v>49</v>
      </c>
      <c r="D309" s="75">
        <v>2019.7</v>
      </c>
      <c r="E309" s="208" t="s">
        <v>1979</v>
      </c>
      <c r="F309" s="77">
        <v>5124</v>
      </c>
      <c r="G309" s="77">
        <v>12226</v>
      </c>
      <c r="H309" s="246" t="s">
        <v>1904</v>
      </c>
      <c r="I309" s="268" t="s">
        <v>146</v>
      </c>
      <c r="J309" s="4"/>
    </row>
    <row r="310" spans="1:10" s="26" customFormat="1" ht="28.5" customHeight="1" x14ac:dyDescent="0.2">
      <c r="A310" s="35">
        <f t="shared" si="5"/>
        <v>304</v>
      </c>
      <c r="B310" s="75" t="s">
        <v>1989</v>
      </c>
      <c r="C310" s="184" t="s">
        <v>49</v>
      </c>
      <c r="D310" s="75">
        <v>2019.7</v>
      </c>
      <c r="E310" s="208" t="s">
        <v>1916</v>
      </c>
      <c r="F310" s="77">
        <v>2782</v>
      </c>
      <c r="G310" s="77">
        <v>6788</v>
      </c>
      <c r="H310" s="246" t="s">
        <v>1904</v>
      </c>
      <c r="I310" s="268" t="s">
        <v>146</v>
      </c>
      <c r="J310" s="4"/>
    </row>
    <row r="311" spans="1:10" s="26" customFormat="1" ht="28.5" customHeight="1" x14ac:dyDescent="0.2">
      <c r="A311" s="35">
        <f t="shared" si="5"/>
        <v>305</v>
      </c>
      <c r="B311" s="75" t="s">
        <v>1986</v>
      </c>
      <c r="C311" s="184" t="s">
        <v>49</v>
      </c>
      <c r="D311" s="75">
        <v>2019.7</v>
      </c>
      <c r="E311" s="208" t="s">
        <v>1977</v>
      </c>
      <c r="F311" s="77">
        <v>1034</v>
      </c>
      <c r="G311" s="77">
        <v>2053</v>
      </c>
      <c r="H311" s="246" t="s">
        <v>1904</v>
      </c>
      <c r="I311" s="268" t="s">
        <v>146</v>
      </c>
      <c r="J311" s="4" t="s">
        <v>1787</v>
      </c>
    </row>
    <row r="312" spans="1:10" s="26" customFormat="1" ht="28.5" customHeight="1" x14ac:dyDescent="0.2">
      <c r="A312" s="35">
        <f t="shared" si="5"/>
        <v>306</v>
      </c>
      <c r="B312" s="75" t="s">
        <v>1987</v>
      </c>
      <c r="C312" s="184" t="s">
        <v>49</v>
      </c>
      <c r="D312" s="75">
        <v>2019.7</v>
      </c>
      <c r="E312" s="208" t="s">
        <v>1923</v>
      </c>
      <c r="F312" s="77">
        <v>373</v>
      </c>
      <c r="G312" s="77">
        <v>774</v>
      </c>
      <c r="H312" s="246" t="s">
        <v>181</v>
      </c>
      <c r="I312" s="268" t="s">
        <v>1988</v>
      </c>
      <c r="J312" s="4"/>
    </row>
    <row r="313" spans="1:10" s="26" customFormat="1" ht="28.5" customHeight="1" x14ac:dyDescent="0.2">
      <c r="A313" s="35">
        <f t="shared" si="5"/>
        <v>307</v>
      </c>
      <c r="B313" s="75" t="s">
        <v>1994</v>
      </c>
      <c r="C313" s="184" t="s">
        <v>49</v>
      </c>
      <c r="D313" s="75">
        <v>2019.8</v>
      </c>
      <c r="E313" s="208" t="s">
        <v>2002</v>
      </c>
      <c r="F313" s="77">
        <v>10173</v>
      </c>
      <c r="G313" s="77">
        <v>18784</v>
      </c>
      <c r="H313" s="246" t="s">
        <v>1904</v>
      </c>
      <c r="I313" s="268" t="s">
        <v>146</v>
      </c>
      <c r="J313" s="4"/>
    </row>
    <row r="314" spans="1:10" s="26" customFormat="1" ht="28.5" customHeight="1" x14ac:dyDescent="0.2">
      <c r="A314" s="35">
        <f t="shared" si="5"/>
        <v>308</v>
      </c>
      <c r="B314" s="75" t="s">
        <v>2022</v>
      </c>
      <c r="C314" s="184" t="s">
        <v>49</v>
      </c>
      <c r="D314" s="75">
        <v>2019.9</v>
      </c>
      <c r="E314" s="208" t="s">
        <v>2025</v>
      </c>
      <c r="F314" s="77">
        <v>3162</v>
      </c>
      <c r="G314" s="77">
        <v>7707</v>
      </c>
      <c r="H314" s="246" t="s">
        <v>181</v>
      </c>
      <c r="I314" s="268" t="s">
        <v>236</v>
      </c>
      <c r="J314" s="4" t="s">
        <v>1849</v>
      </c>
    </row>
    <row r="315" spans="1:10" ht="27.75" customHeight="1" x14ac:dyDescent="0.2">
      <c r="A315" s="35">
        <f t="shared" si="5"/>
        <v>309</v>
      </c>
      <c r="B315" s="22" t="s">
        <v>2012</v>
      </c>
      <c r="C315" s="103" t="s">
        <v>380</v>
      </c>
      <c r="D315" s="22">
        <v>2019.9</v>
      </c>
      <c r="E315" s="128" t="s">
        <v>2034</v>
      </c>
      <c r="F315" s="23">
        <v>617</v>
      </c>
      <c r="G315" s="23">
        <v>1608</v>
      </c>
      <c r="H315" s="126" t="s">
        <v>181</v>
      </c>
      <c r="I315" s="127" t="s">
        <v>236</v>
      </c>
    </row>
    <row r="316" spans="1:10" s="26" customFormat="1" ht="28.5" customHeight="1" x14ac:dyDescent="0.2">
      <c r="A316" s="35">
        <f t="shared" si="5"/>
        <v>310</v>
      </c>
      <c r="B316" s="75" t="s">
        <v>2050</v>
      </c>
      <c r="C316" s="184" t="s">
        <v>49</v>
      </c>
      <c r="D316" s="192">
        <v>2019.1</v>
      </c>
      <c r="E316" s="208" t="s">
        <v>1916</v>
      </c>
      <c r="F316" s="77">
        <v>841</v>
      </c>
      <c r="G316" s="77">
        <v>2183</v>
      </c>
      <c r="H316" s="246" t="s">
        <v>181</v>
      </c>
      <c r="I316" s="268" t="s">
        <v>236</v>
      </c>
      <c r="J316" s="4"/>
    </row>
    <row r="317" spans="1:10" s="26" customFormat="1" ht="28.5" customHeight="1" x14ac:dyDescent="0.2">
      <c r="A317" s="35">
        <f t="shared" si="5"/>
        <v>311</v>
      </c>
      <c r="B317" s="75" t="s">
        <v>2051</v>
      </c>
      <c r="C317" s="184" t="s">
        <v>49</v>
      </c>
      <c r="D317" s="192">
        <v>2019.1</v>
      </c>
      <c r="E317" s="208" t="s">
        <v>2054</v>
      </c>
      <c r="F317" s="77">
        <v>188</v>
      </c>
      <c r="G317" s="77">
        <v>413</v>
      </c>
      <c r="H317" s="246" t="s">
        <v>181</v>
      </c>
      <c r="I317" s="268" t="s">
        <v>236</v>
      </c>
      <c r="J317" s="4" t="s">
        <v>1787</v>
      </c>
    </row>
    <row r="318" spans="1:10" s="26" customFormat="1" ht="28.5" customHeight="1" x14ac:dyDescent="0.2">
      <c r="A318" s="35">
        <f t="shared" si="5"/>
        <v>312</v>
      </c>
      <c r="B318" s="75" t="s">
        <v>2077</v>
      </c>
      <c r="C318" s="184" t="s">
        <v>49</v>
      </c>
      <c r="D318" s="75">
        <v>2019.11</v>
      </c>
      <c r="E318" s="208" t="s">
        <v>2064</v>
      </c>
      <c r="F318" s="77">
        <v>1149</v>
      </c>
      <c r="G318" s="77">
        <v>2365</v>
      </c>
      <c r="H318" s="246" t="s">
        <v>181</v>
      </c>
      <c r="I318" s="268" t="s">
        <v>236</v>
      </c>
      <c r="J318" s="145"/>
    </row>
    <row r="319" spans="1:10" s="26" customFormat="1" ht="28.5" customHeight="1" x14ac:dyDescent="0.2">
      <c r="A319" s="35">
        <f t="shared" si="5"/>
        <v>313</v>
      </c>
      <c r="B319" s="75" t="s">
        <v>2102</v>
      </c>
      <c r="C319" s="184" t="s">
        <v>49</v>
      </c>
      <c r="D319" s="75">
        <v>2019.12</v>
      </c>
      <c r="E319" s="208" t="s">
        <v>2087</v>
      </c>
      <c r="F319" s="77">
        <v>693</v>
      </c>
      <c r="G319" s="77">
        <v>1568</v>
      </c>
      <c r="H319" s="246" t="s">
        <v>181</v>
      </c>
      <c r="I319" s="268" t="s">
        <v>236</v>
      </c>
      <c r="J319" s="141"/>
    </row>
    <row r="320" spans="1:10" ht="27.75" customHeight="1" x14ac:dyDescent="0.2">
      <c r="A320" s="35">
        <f t="shared" si="5"/>
        <v>314</v>
      </c>
      <c r="B320" s="22" t="s">
        <v>2299</v>
      </c>
      <c r="C320" s="22" t="s">
        <v>380</v>
      </c>
      <c r="D320" s="22">
        <v>2020.3</v>
      </c>
      <c r="E320" s="128" t="s">
        <v>1916</v>
      </c>
      <c r="F320" s="23">
        <v>3411</v>
      </c>
      <c r="G320" s="23">
        <v>7848</v>
      </c>
      <c r="H320" s="126" t="s">
        <v>181</v>
      </c>
      <c r="I320" s="127" t="s">
        <v>236</v>
      </c>
      <c r="J320" s="141"/>
    </row>
    <row r="321" spans="1:10" ht="27.75" customHeight="1" x14ac:dyDescent="0.2">
      <c r="A321" s="35">
        <f t="shared" si="5"/>
        <v>315</v>
      </c>
      <c r="B321" s="22" t="s">
        <v>2300</v>
      </c>
      <c r="C321" s="103" t="s">
        <v>380</v>
      </c>
      <c r="D321" s="22">
        <v>2020.3</v>
      </c>
      <c r="E321" s="128" t="s">
        <v>2303</v>
      </c>
      <c r="F321" s="23">
        <v>6097</v>
      </c>
      <c r="G321" s="23">
        <v>10460</v>
      </c>
      <c r="H321" s="126" t="s">
        <v>181</v>
      </c>
      <c r="I321" s="127" t="s">
        <v>236</v>
      </c>
      <c r="J321" s="141"/>
    </row>
    <row r="322" spans="1:10" ht="27.75" customHeight="1" x14ac:dyDescent="0.2">
      <c r="A322" s="35">
        <f t="shared" si="5"/>
        <v>316</v>
      </c>
      <c r="B322" s="22" t="s">
        <v>2351</v>
      </c>
      <c r="C322" s="134" t="s">
        <v>2352</v>
      </c>
      <c r="D322" s="22">
        <v>2020.4</v>
      </c>
      <c r="E322" s="128" t="s">
        <v>2092</v>
      </c>
      <c r="F322" s="23">
        <v>3524</v>
      </c>
      <c r="G322" s="23">
        <v>6172</v>
      </c>
      <c r="H322" s="126" t="s">
        <v>181</v>
      </c>
      <c r="I322" s="127" t="s">
        <v>236</v>
      </c>
      <c r="J322" s="4" t="s">
        <v>1849</v>
      </c>
    </row>
    <row r="323" spans="1:10" ht="27.75" customHeight="1" x14ac:dyDescent="0.2">
      <c r="A323" s="35">
        <f t="shared" si="5"/>
        <v>317</v>
      </c>
      <c r="B323" s="22" t="s">
        <v>2353</v>
      </c>
      <c r="C323" s="134" t="s">
        <v>2352</v>
      </c>
      <c r="D323" s="22">
        <v>2020.4</v>
      </c>
      <c r="E323" s="128" t="s">
        <v>2354</v>
      </c>
      <c r="F323" s="23">
        <v>1281</v>
      </c>
      <c r="G323" s="23">
        <v>2668</v>
      </c>
      <c r="H323" s="126" t="s">
        <v>181</v>
      </c>
      <c r="I323" s="127" t="s">
        <v>236</v>
      </c>
      <c r="J323" s="4" t="s">
        <v>1849</v>
      </c>
    </row>
    <row r="324" spans="1:10" ht="27.75" customHeight="1" x14ac:dyDescent="0.2">
      <c r="A324" s="35">
        <f t="shared" si="5"/>
        <v>318</v>
      </c>
      <c r="B324" s="22" t="s">
        <v>2355</v>
      </c>
      <c r="C324" s="134" t="s">
        <v>2352</v>
      </c>
      <c r="D324" s="22">
        <v>2020.4</v>
      </c>
      <c r="E324" s="128" t="s">
        <v>2356</v>
      </c>
      <c r="F324" s="23">
        <v>1888</v>
      </c>
      <c r="G324" s="23">
        <v>4253</v>
      </c>
      <c r="H324" s="126" t="s">
        <v>181</v>
      </c>
      <c r="I324" s="127" t="s">
        <v>236</v>
      </c>
    </row>
    <row r="325" spans="1:10" ht="27.75" customHeight="1" x14ac:dyDescent="0.2">
      <c r="A325" s="35">
        <f t="shared" si="5"/>
        <v>319</v>
      </c>
      <c r="B325" s="22" t="s">
        <v>2357</v>
      </c>
      <c r="C325" s="134" t="s">
        <v>2352</v>
      </c>
      <c r="D325" s="22">
        <v>2020.4</v>
      </c>
      <c r="E325" s="128" t="s">
        <v>1916</v>
      </c>
      <c r="F325" s="23">
        <v>5561</v>
      </c>
      <c r="G325" s="23">
        <v>10503</v>
      </c>
      <c r="H325" s="126" t="s">
        <v>2094</v>
      </c>
      <c r="I325" s="127" t="s">
        <v>236</v>
      </c>
    </row>
    <row r="326" spans="1:10" ht="27.6" customHeight="1" x14ac:dyDescent="0.2">
      <c r="A326" s="35">
        <f t="shared" si="5"/>
        <v>320</v>
      </c>
      <c r="B326" s="22" t="s">
        <v>2358</v>
      </c>
      <c r="C326" s="134" t="s">
        <v>2352</v>
      </c>
      <c r="D326" s="22">
        <v>2020.4</v>
      </c>
      <c r="E326" s="128" t="s">
        <v>1916</v>
      </c>
      <c r="F326" s="23">
        <v>4352</v>
      </c>
      <c r="G326" s="23">
        <v>12899</v>
      </c>
      <c r="H326" s="126" t="s">
        <v>181</v>
      </c>
      <c r="I326" s="127" t="s">
        <v>236</v>
      </c>
    </row>
    <row r="327" spans="1:10" ht="27.75" customHeight="1" x14ac:dyDescent="0.2">
      <c r="A327" s="305">
        <f>ROW()-6</f>
        <v>321</v>
      </c>
      <c r="B327" s="22" t="s">
        <v>2385</v>
      </c>
      <c r="C327" s="134" t="s">
        <v>2352</v>
      </c>
      <c r="D327" s="22">
        <v>2020.5</v>
      </c>
      <c r="E327" s="128" t="s">
        <v>2386</v>
      </c>
      <c r="F327" s="23">
        <v>2415</v>
      </c>
      <c r="G327" s="23">
        <v>4783</v>
      </c>
      <c r="H327" s="126" t="s">
        <v>181</v>
      </c>
      <c r="I327" s="306" t="s">
        <v>236</v>
      </c>
      <c r="J327" s="307"/>
    </row>
    <row r="328" spans="1:10" ht="27.75" customHeight="1" x14ac:dyDescent="0.2">
      <c r="A328" s="305">
        <f t="shared" ref="A328:A332" si="6">ROW()-6</f>
        <v>322</v>
      </c>
      <c r="B328" s="308" t="s">
        <v>2403</v>
      </c>
      <c r="C328" s="309" t="s">
        <v>2352</v>
      </c>
      <c r="D328" s="308">
        <v>2020.6</v>
      </c>
      <c r="E328" s="310" t="s">
        <v>2025</v>
      </c>
      <c r="F328" s="311">
        <v>1368</v>
      </c>
      <c r="G328" s="311">
        <v>1814</v>
      </c>
      <c r="H328" s="312" t="s">
        <v>181</v>
      </c>
      <c r="I328" s="304" t="s">
        <v>236</v>
      </c>
    </row>
    <row r="329" spans="1:10" ht="27.75" customHeight="1" x14ac:dyDescent="0.2">
      <c r="A329" s="305">
        <f t="shared" si="6"/>
        <v>323</v>
      </c>
      <c r="B329" s="308" t="s">
        <v>2404</v>
      </c>
      <c r="C329" s="309" t="s">
        <v>2352</v>
      </c>
      <c r="D329" s="308">
        <v>2020.6</v>
      </c>
      <c r="E329" s="310" t="s">
        <v>2066</v>
      </c>
      <c r="F329" s="311">
        <v>1470</v>
      </c>
      <c r="G329" s="311">
        <v>3227</v>
      </c>
      <c r="H329" s="312" t="s">
        <v>181</v>
      </c>
      <c r="I329" s="313" t="s">
        <v>236</v>
      </c>
      <c r="J329" s="4" t="s">
        <v>2107</v>
      </c>
    </row>
    <row r="330" spans="1:10" ht="27.75" customHeight="1" x14ac:dyDescent="0.2">
      <c r="A330" s="305">
        <f t="shared" si="6"/>
        <v>324</v>
      </c>
      <c r="B330" s="308" t="s">
        <v>2405</v>
      </c>
      <c r="C330" s="309" t="s">
        <v>2352</v>
      </c>
      <c r="D330" s="308">
        <v>2020.6</v>
      </c>
      <c r="E330" s="310" t="s">
        <v>2406</v>
      </c>
      <c r="F330" s="311">
        <v>1636</v>
      </c>
      <c r="G330" s="311">
        <v>2613</v>
      </c>
      <c r="H330" s="312" t="s">
        <v>181</v>
      </c>
      <c r="I330" s="313" t="s">
        <v>236</v>
      </c>
    </row>
    <row r="331" spans="1:10" ht="27.75" customHeight="1" x14ac:dyDescent="0.2">
      <c r="A331" s="305">
        <f t="shared" si="6"/>
        <v>325</v>
      </c>
      <c r="B331" s="308" t="s">
        <v>2407</v>
      </c>
      <c r="C331" s="309" t="s">
        <v>2352</v>
      </c>
      <c r="D331" s="308">
        <v>2020.6</v>
      </c>
      <c r="E331" s="310" t="s">
        <v>2090</v>
      </c>
      <c r="F331" s="311">
        <v>976</v>
      </c>
      <c r="G331" s="311">
        <v>1528</v>
      </c>
      <c r="H331" s="312" t="s">
        <v>181</v>
      </c>
      <c r="I331" s="313" t="s">
        <v>236</v>
      </c>
      <c r="J331" s="4" t="s">
        <v>1849</v>
      </c>
    </row>
    <row r="332" spans="1:10" ht="27.75" customHeight="1" x14ac:dyDescent="0.2">
      <c r="A332" s="305">
        <f t="shared" si="6"/>
        <v>326</v>
      </c>
      <c r="B332" s="308" t="s">
        <v>2408</v>
      </c>
      <c r="C332" s="309" t="s">
        <v>2352</v>
      </c>
      <c r="D332" s="308">
        <v>2020.6</v>
      </c>
      <c r="E332" s="310" t="s">
        <v>2409</v>
      </c>
      <c r="F332" s="311">
        <v>1211</v>
      </c>
      <c r="G332" s="311">
        <v>2617</v>
      </c>
      <c r="H332" s="312" t="s">
        <v>181</v>
      </c>
      <c r="I332" s="313" t="s">
        <v>236</v>
      </c>
    </row>
    <row r="333" spans="1:10" s="13" customFormat="1" ht="28.5" customHeight="1" x14ac:dyDescent="0.2">
      <c r="A333" s="317" t="s">
        <v>2331</v>
      </c>
      <c r="B333" s="318"/>
      <c r="C333" s="318"/>
      <c r="D333" s="318"/>
      <c r="E333" s="318"/>
      <c r="F333" s="318"/>
      <c r="G333" s="318"/>
      <c r="H333" s="318"/>
      <c r="I333" s="319"/>
      <c r="J333" s="4"/>
    </row>
    <row r="334" spans="1:10" ht="27.75" customHeight="1" x14ac:dyDescent="0.2">
      <c r="A334" s="35">
        <f>ROW()-7</f>
        <v>327</v>
      </c>
      <c r="B334" s="15" t="s">
        <v>92</v>
      </c>
      <c r="C334" s="15" t="s">
        <v>98</v>
      </c>
      <c r="D334" s="15">
        <v>2005.9</v>
      </c>
      <c r="E334" s="16" t="s">
        <v>1159</v>
      </c>
      <c r="F334" s="17">
        <v>4209</v>
      </c>
      <c r="G334" s="17">
        <v>14192</v>
      </c>
      <c r="H334" s="20" t="s">
        <v>9</v>
      </c>
      <c r="I334" s="19" t="s">
        <v>236</v>
      </c>
      <c r="J334" s="141"/>
    </row>
    <row r="335" spans="1:10" s="13" customFormat="1" ht="28.5" customHeight="1" x14ac:dyDescent="0.2">
      <c r="A335" s="35">
        <f t="shared" ref="A335:A358" si="7">ROW()-7</f>
        <v>328</v>
      </c>
      <c r="B335" s="36" t="s">
        <v>220</v>
      </c>
      <c r="C335" s="2" t="s">
        <v>2126</v>
      </c>
      <c r="D335" s="2">
        <v>2010.7</v>
      </c>
      <c r="E335" s="44" t="s">
        <v>1229</v>
      </c>
      <c r="F335" s="42">
        <v>1385</v>
      </c>
      <c r="G335" s="42">
        <v>2630</v>
      </c>
      <c r="H335" s="45" t="s">
        <v>6</v>
      </c>
      <c r="I335" s="43" t="s">
        <v>236</v>
      </c>
      <c r="J335" s="143"/>
    </row>
    <row r="336" spans="1:10" s="13" customFormat="1" ht="28.5" customHeight="1" x14ac:dyDescent="0.2">
      <c r="A336" s="35">
        <f t="shared" si="7"/>
        <v>329</v>
      </c>
      <c r="B336" s="36" t="s">
        <v>152</v>
      </c>
      <c r="C336" s="2" t="s">
        <v>2126</v>
      </c>
      <c r="D336" s="60">
        <v>2010.1</v>
      </c>
      <c r="E336" s="44" t="s">
        <v>1180</v>
      </c>
      <c r="F336" s="42">
        <v>136</v>
      </c>
      <c r="G336" s="42">
        <v>200</v>
      </c>
      <c r="H336" s="58" t="s">
        <v>124</v>
      </c>
      <c r="I336" s="59" t="s">
        <v>236</v>
      </c>
      <c r="J336" s="141"/>
    </row>
    <row r="337" spans="1:10" s="13" customFormat="1" ht="28.5" customHeight="1" x14ac:dyDescent="0.2">
      <c r="A337" s="35">
        <f t="shared" si="7"/>
        <v>330</v>
      </c>
      <c r="B337" s="36" t="s">
        <v>183</v>
      </c>
      <c r="C337" s="2" t="s">
        <v>2126</v>
      </c>
      <c r="D337" s="2">
        <v>2011.6</v>
      </c>
      <c r="E337" s="44" t="s">
        <v>1256</v>
      </c>
      <c r="F337" s="42">
        <v>1452</v>
      </c>
      <c r="G337" s="42">
        <v>3095</v>
      </c>
      <c r="H337" s="45" t="s">
        <v>124</v>
      </c>
      <c r="I337" s="43" t="s">
        <v>236</v>
      </c>
      <c r="J337" s="141"/>
    </row>
    <row r="338" spans="1:10" ht="27.75" customHeight="1" x14ac:dyDescent="0.2">
      <c r="A338" s="35">
        <f t="shared" si="7"/>
        <v>331</v>
      </c>
      <c r="B338" s="22" t="s">
        <v>837</v>
      </c>
      <c r="C338" s="22" t="s">
        <v>836</v>
      </c>
      <c r="D338" s="15">
        <v>2013.6</v>
      </c>
      <c r="E338" s="16" t="s">
        <v>1102</v>
      </c>
      <c r="F338" s="17">
        <v>8152</v>
      </c>
      <c r="G338" s="17">
        <v>15899</v>
      </c>
      <c r="H338" s="20" t="s">
        <v>124</v>
      </c>
      <c r="I338" s="19" t="s">
        <v>236</v>
      </c>
    </row>
    <row r="339" spans="1:10" ht="24.6" customHeight="1" x14ac:dyDescent="0.2">
      <c r="A339" s="35">
        <f t="shared" si="7"/>
        <v>332</v>
      </c>
      <c r="B339" s="22" t="s">
        <v>419</v>
      </c>
      <c r="C339" s="22" t="s">
        <v>836</v>
      </c>
      <c r="D339" s="22">
        <v>2014.3</v>
      </c>
      <c r="E339" s="157" t="s">
        <v>995</v>
      </c>
      <c r="F339" s="162">
        <v>533</v>
      </c>
      <c r="G339" s="17">
        <v>1027</v>
      </c>
      <c r="H339" s="20" t="s">
        <v>109</v>
      </c>
      <c r="I339" s="19" t="s">
        <v>236</v>
      </c>
    </row>
    <row r="340" spans="1:10" s="13" customFormat="1" ht="28.5" customHeight="1" x14ac:dyDescent="0.2">
      <c r="A340" s="35">
        <f t="shared" si="7"/>
        <v>333</v>
      </c>
      <c r="B340" s="2" t="s">
        <v>608</v>
      </c>
      <c r="C340" s="2" t="s">
        <v>1509</v>
      </c>
      <c r="D340" s="60">
        <v>2015.1</v>
      </c>
      <c r="E340" s="37" t="s">
        <v>944</v>
      </c>
      <c r="F340" s="38">
        <v>589</v>
      </c>
      <c r="G340" s="38">
        <v>1550</v>
      </c>
      <c r="H340" s="41" t="s">
        <v>109</v>
      </c>
      <c r="I340" s="40" t="s">
        <v>236</v>
      </c>
      <c r="J340" s="141"/>
    </row>
    <row r="341" spans="1:10" s="13" customFormat="1" ht="28.5" customHeight="1" x14ac:dyDescent="0.2">
      <c r="A341" s="35">
        <f t="shared" si="7"/>
        <v>334</v>
      </c>
      <c r="B341" s="2" t="s">
        <v>624</v>
      </c>
      <c r="C341" s="2" t="s">
        <v>1509</v>
      </c>
      <c r="D341" s="2">
        <v>2015.12</v>
      </c>
      <c r="E341" s="37" t="s">
        <v>1044</v>
      </c>
      <c r="F341" s="38">
        <v>6538</v>
      </c>
      <c r="G341" s="38">
        <v>12025</v>
      </c>
      <c r="H341" s="41" t="s">
        <v>109</v>
      </c>
      <c r="I341" s="40" t="s">
        <v>236</v>
      </c>
      <c r="J341" s="141"/>
    </row>
    <row r="342" spans="1:10" s="13" customFormat="1" ht="28.5" customHeight="1" x14ac:dyDescent="0.2">
      <c r="A342" s="35">
        <f t="shared" si="7"/>
        <v>335</v>
      </c>
      <c r="B342" s="2" t="s">
        <v>627</v>
      </c>
      <c r="C342" s="2" t="s">
        <v>1509</v>
      </c>
      <c r="D342" s="2">
        <v>2015.12</v>
      </c>
      <c r="E342" s="37" t="s">
        <v>1300</v>
      </c>
      <c r="F342" s="38">
        <v>4040</v>
      </c>
      <c r="G342" s="38">
        <v>7708</v>
      </c>
      <c r="H342" s="41" t="s">
        <v>109</v>
      </c>
      <c r="I342" s="40" t="s">
        <v>236</v>
      </c>
      <c r="J342" s="141"/>
    </row>
    <row r="343" spans="1:10" s="13" customFormat="1" ht="28.5" customHeight="1" x14ac:dyDescent="0.2">
      <c r="A343" s="35">
        <f t="shared" si="7"/>
        <v>336</v>
      </c>
      <c r="B343" s="2" t="s">
        <v>663</v>
      </c>
      <c r="C343" s="2" t="s">
        <v>1509</v>
      </c>
      <c r="D343" s="2">
        <v>2016.5</v>
      </c>
      <c r="E343" s="37" t="s">
        <v>908</v>
      </c>
      <c r="F343" s="38">
        <v>2694</v>
      </c>
      <c r="G343" s="38">
        <v>7507</v>
      </c>
      <c r="H343" s="41" t="s">
        <v>254</v>
      </c>
      <c r="I343" s="40" t="s">
        <v>236</v>
      </c>
      <c r="J343" s="141"/>
    </row>
    <row r="344" spans="1:10" s="13" customFormat="1" ht="28.5" customHeight="1" x14ac:dyDescent="0.2">
      <c r="A344" s="35">
        <f t="shared" si="7"/>
        <v>337</v>
      </c>
      <c r="B344" s="2" t="s">
        <v>687</v>
      </c>
      <c r="C344" s="2" t="s">
        <v>1509</v>
      </c>
      <c r="D344" s="2">
        <v>2016.7</v>
      </c>
      <c r="E344" s="37" t="s">
        <v>894</v>
      </c>
      <c r="F344" s="38">
        <v>2120</v>
      </c>
      <c r="G344" s="38">
        <v>3665</v>
      </c>
      <c r="H344" s="41" t="s">
        <v>109</v>
      </c>
      <c r="I344" s="40" t="s">
        <v>236</v>
      </c>
      <c r="J344" s="141"/>
    </row>
    <row r="345" spans="1:10" s="13" customFormat="1" ht="28.5" customHeight="1" x14ac:dyDescent="0.2">
      <c r="A345" s="35">
        <f t="shared" si="7"/>
        <v>338</v>
      </c>
      <c r="B345" s="2" t="s">
        <v>688</v>
      </c>
      <c r="C345" s="2" t="s">
        <v>1509</v>
      </c>
      <c r="D345" s="2">
        <v>2016.7</v>
      </c>
      <c r="E345" s="37" t="s">
        <v>1018</v>
      </c>
      <c r="F345" s="38">
        <v>1011</v>
      </c>
      <c r="G345" s="38">
        <v>2008</v>
      </c>
      <c r="H345" s="41" t="s">
        <v>109</v>
      </c>
      <c r="I345" s="40" t="s">
        <v>236</v>
      </c>
      <c r="J345" s="141"/>
    </row>
    <row r="346" spans="1:10" s="13" customFormat="1" ht="28.5" customHeight="1" x14ac:dyDescent="0.2">
      <c r="A346" s="35">
        <f t="shared" si="7"/>
        <v>339</v>
      </c>
      <c r="B346" s="2" t="s">
        <v>718</v>
      </c>
      <c r="C346" s="2" t="s">
        <v>1509</v>
      </c>
      <c r="D346" s="2">
        <v>2016.9</v>
      </c>
      <c r="E346" s="37" t="s">
        <v>978</v>
      </c>
      <c r="F346" s="38">
        <v>4843</v>
      </c>
      <c r="G346" s="38">
        <v>9636</v>
      </c>
      <c r="H346" s="41" t="s">
        <v>108</v>
      </c>
      <c r="I346" s="40" t="s">
        <v>236</v>
      </c>
      <c r="J346" s="141"/>
    </row>
    <row r="347" spans="1:10" s="13" customFormat="1" ht="28.5" customHeight="1" x14ac:dyDescent="0.2">
      <c r="A347" s="35">
        <f t="shared" si="7"/>
        <v>340</v>
      </c>
      <c r="B347" s="2" t="s">
        <v>833</v>
      </c>
      <c r="C347" s="2" t="s">
        <v>1509</v>
      </c>
      <c r="D347" s="2">
        <v>2017.5</v>
      </c>
      <c r="E347" s="37" t="s">
        <v>930</v>
      </c>
      <c r="F347" s="38">
        <v>4200</v>
      </c>
      <c r="G347" s="38">
        <v>8294</v>
      </c>
      <c r="H347" s="41" t="s">
        <v>109</v>
      </c>
      <c r="I347" s="84" t="s">
        <v>236</v>
      </c>
      <c r="J347" s="141" t="s">
        <v>1847</v>
      </c>
    </row>
    <row r="348" spans="1:10" s="13" customFormat="1" ht="28.5" customHeight="1" x14ac:dyDescent="0.2">
      <c r="A348" s="35">
        <f t="shared" si="7"/>
        <v>341</v>
      </c>
      <c r="B348" s="2" t="s">
        <v>834</v>
      </c>
      <c r="C348" s="2" t="s">
        <v>1509</v>
      </c>
      <c r="D348" s="2">
        <v>2017.5</v>
      </c>
      <c r="E348" s="37" t="s">
        <v>930</v>
      </c>
      <c r="F348" s="38">
        <v>3206</v>
      </c>
      <c r="G348" s="38">
        <v>7236</v>
      </c>
      <c r="H348" s="41" t="s">
        <v>109</v>
      </c>
      <c r="I348" s="84" t="s">
        <v>236</v>
      </c>
      <c r="J348" s="141"/>
    </row>
    <row r="349" spans="1:10" s="13" customFormat="1" ht="28.5" customHeight="1" x14ac:dyDescent="0.2">
      <c r="A349" s="35">
        <f t="shared" si="7"/>
        <v>342</v>
      </c>
      <c r="B349" s="89" t="s">
        <v>1398</v>
      </c>
      <c r="C349" s="2" t="s">
        <v>1509</v>
      </c>
      <c r="D349" s="2">
        <v>2017.7</v>
      </c>
      <c r="E349" s="37" t="s">
        <v>894</v>
      </c>
      <c r="F349" s="38">
        <v>1710</v>
      </c>
      <c r="G349" s="38">
        <v>4495</v>
      </c>
      <c r="H349" s="41" t="s">
        <v>109</v>
      </c>
      <c r="I349" s="40" t="s">
        <v>236</v>
      </c>
      <c r="J349" s="141"/>
    </row>
    <row r="350" spans="1:10" s="13" customFormat="1" ht="28.5" customHeight="1" x14ac:dyDescent="0.2">
      <c r="A350" s="35">
        <f t="shared" si="7"/>
        <v>343</v>
      </c>
      <c r="B350" s="89" t="s">
        <v>1485</v>
      </c>
      <c r="C350" s="2" t="s">
        <v>1509</v>
      </c>
      <c r="D350" s="2">
        <v>2018.2</v>
      </c>
      <c r="E350" s="37" t="s">
        <v>952</v>
      </c>
      <c r="F350" s="38">
        <v>6063</v>
      </c>
      <c r="G350" s="38">
        <v>12281</v>
      </c>
      <c r="H350" s="41" t="s">
        <v>6</v>
      </c>
      <c r="I350" s="40" t="s">
        <v>188</v>
      </c>
    </row>
    <row r="351" spans="1:10" s="13" customFormat="1" ht="28.5" customHeight="1" x14ac:dyDescent="0.2">
      <c r="A351" s="35">
        <f t="shared" si="7"/>
        <v>344</v>
      </c>
      <c r="B351" s="2" t="s">
        <v>1580</v>
      </c>
      <c r="C351" s="2" t="s">
        <v>1509</v>
      </c>
      <c r="D351" s="2">
        <v>2018.3</v>
      </c>
      <c r="E351" s="37" t="s">
        <v>1514</v>
      </c>
      <c r="F351" s="38">
        <v>1713</v>
      </c>
      <c r="G351" s="38">
        <v>3564</v>
      </c>
      <c r="H351" s="41" t="s">
        <v>124</v>
      </c>
      <c r="I351" s="40" t="s">
        <v>188</v>
      </c>
      <c r="J351" s="141" t="s">
        <v>1749</v>
      </c>
    </row>
    <row r="352" spans="1:10" s="13" customFormat="1" ht="28.5" customHeight="1" x14ac:dyDescent="0.2">
      <c r="A352" s="35">
        <f t="shared" si="7"/>
        <v>345</v>
      </c>
      <c r="B352" s="89" t="s">
        <v>1605</v>
      </c>
      <c r="C352" s="2" t="s">
        <v>1509</v>
      </c>
      <c r="D352" s="2">
        <v>2018.6</v>
      </c>
      <c r="E352" s="37" t="s">
        <v>1037</v>
      </c>
      <c r="F352" s="38">
        <v>4007</v>
      </c>
      <c r="G352" s="38">
        <v>9263</v>
      </c>
      <c r="H352" s="41" t="s">
        <v>6</v>
      </c>
      <c r="I352" s="40" t="s">
        <v>146</v>
      </c>
      <c r="J352" s="1"/>
    </row>
    <row r="353" spans="1:10" s="13" customFormat="1" ht="28.5" customHeight="1" x14ac:dyDescent="0.2">
      <c r="A353" s="35">
        <f t="shared" si="7"/>
        <v>346</v>
      </c>
      <c r="B353" s="89" t="s">
        <v>1742</v>
      </c>
      <c r="C353" s="180" t="s">
        <v>1509</v>
      </c>
      <c r="D353" s="2" t="s">
        <v>1714</v>
      </c>
      <c r="E353" s="199" t="s">
        <v>1743</v>
      </c>
      <c r="F353" s="225">
        <v>1955</v>
      </c>
      <c r="G353" s="219">
        <v>4583</v>
      </c>
      <c r="H353" s="233" t="s">
        <v>181</v>
      </c>
      <c r="I353" s="257" t="s">
        <v>236</v>
      </c>
    </row>
    <row r="354" spans="1:10" s="13" customFormat="1" ht="28.5" customHeight="1" x14ac:dyDescent="0.2">
      <c r="A354" s="35">
        <f t="shared" si="7"/>
        <v>347</v>
      </c>
      <c r="B354" s="2" t="s">
        <v>1854</v>
      </c>
      <c r="C354" s="44" t="s">
        <v>1509</v>
      </c>
      <c r="D354" s="190">
        <v>2019.2</v>
      </c>
      <c r="E354" s="36" t="s">
        <v>1864</v>
      </c>
      <c r="F354" s="217">
        <v>7077</v>
      </c>
      <c r="G354" s="217">
        <v>12558</v>
      </c>
      <c r="H354" s="239" t="s">
        <v>109</v>
      </c>
      <c r="I354" s="260" t="s">
        <v>146</v>
      </c>
      <c r="J354" s="4" t="s">
        <v>1849</v>
      </c>
    </row>
    <row r="355" spans="1:10" s="13" customFormat="1" ht="28.5" customHeight="1" x14ac:dyDescent="0.2">
      <c r="A355" s="35">
        <f t="shared" si="7"/>
        <v>348</v>
      </c>
      <c r="B355" s="2" t="s">
        <v>1998</v>
      </c>
      <c r="C355" s="180" t="s">
        <v>1509</v>
      </c>
      <c r="D355" s="2">
        <v>2019.8</v>
      </c>
      <c r="E355" s="199" t="s">
        <v>1951</v>
      </c>
      <c r="F355" s="38">
        <v>10516</v>
      </c>
      <c r="G355" s="38">
        <v>23339</v>
      </c>
      <c r="H355" s="233" t="s">
        <v>1904</v>
      </c>
      <c r="I355" s="257" t="s">
        <v>146</v>
      </c>
      <c r="J355" s="1"/>
    </row>
    <row r="356" spans="1:10" s="13" customFormat="1" ht="28.5" customHeight="1" x14ac:dyDescent="0.2">
      <c r="A356" s="35">
        <f t="shared" si="7"/>
        <v>349</v>
      </c>
      <c r="B356" s="2" t="s">
        <v>1999</v>
      </c>
      <c r="C356" s="180" t="s">
        <v>1509</v>
      </c>
      <c r="D356" s="2">
        <v>2019.8</v>
      </c>
      <c r="E356" s="199" t="s">
        <v>2006</v>
      </c>
      <c r="F356" s="38">
        <v>3951</v>
      </c>
      <c r="G356" s="38">
        <v>7604</v>
      </c>
      <c r="H356" s="233" t="s">
        <v>1904</v>
      </c>
      <c r="I356" s="257" t="s">
        <v>146</v>
      </c>
      <c r="J356" s="4" t="s">
        <v>2108</v>
      </c>
    </row>
    <row r="357" spans="1:10" s="13" customFormat="1" ht="28.5" customHeight="1" x14ac:dyDescent="0.2">
      <c r="A357" s="35">
        <f t="shared" si="7"/>
        <v>350</v>
      </c>
      <c r="B357" s="2" t="s">
        <v>2000</v>
      </c>
      <c r="C357" s="180" t="s">
        <v>1509</v>
      </c>
      <c r="D357" s="2">
        <v>2019.8</v>
      </c>
      <c r="E357" s="199" t="s">
        <v>2007</v>
      </c>
      <c r="F357" s="38">
        <v>2775</v>
      </c>
      <c r="G357" s="38">
        <v>6369</v>
      </c>
      <c r="H357" s="233" t="s">
        <v>1957</v>
      </c>
      <c r="I357" s="257" t="s">
        <v>146</v>
      </c>
      <c r="J357" s="4"/>
    </row>
    <row r="358" spans="1:10" s="13" customFormat="1" ht="28.5" customHeight="1" x14ac:dyDescent="0.2">
      <c r="A358" s="35">
        <f t="shared" si="7"/>
        <v>351</v>
      </c>
      <c r="B358" s="2" t="s">
        <v>2056</v>
      </c>
      <c r="C358" s="180" t="s">
        <v>1509</v>
      </c>
      <c r="D358" s="60">
        <v>2019.11</v>
      </c>
      <c r="E358" s="199" t="s">
        <v>1919</v>
      </c>
      <c r="F358" s="38">
        <v>807</v>
      </c>
      <c r="G358" s="38">
        <v>1613</v>
      </c>
      <c r="H358" s="233" t="s">
        <v>181</v>
      </c>
      <c r="I358" s="257" t="s">
        <v>236</v>
      </c>
      <c r="J358" s="4" t="s">
        <v>297</v>
      </c>
    </row>
    <row r="359" spans="1:10" ht="27.75" customHeight="1" x14ac:dyDescent="0.2">
      <c r="A359" s="297">
        <f>ROW()-7</f>
        <v>352</v>
      </c>
      <c r="B359" s="22" t="s">
        <v>2387</v>
      </c>
      <c r="C359" s="134" t="s">
        <v>98</v>
      </c>
      <c r="D359" s="22">
        <v>2020.5</v>
      </c>
      <c r="E359" s="128" t="s">
        <v>2388</v>
      </c>
      <c r="F359" s="23">
        <v>1303</v>
      </c>
      <c r="G359" s="23">
        <v>3326</v>
      </c>
      <c r="H359" s="126" t="s">
        <v>2094</v>
      </c>
      <c r="I359" s="127" t="s">
        <v>236</v>
      </c>
      <c r="J359" s="4" t="s">
        <v>1787</v>
      </c>
    </row>
    <row r="360" spans="1:10" ht="28.5" customHeight="1" x14ac:dyDescent="0.2">
      <c r="A360" s="314" t="s">
        <v>2316</v>
      </c>
      <c r="B360" s="315"/>
      <c r="C360" s="315"/>
      <c r="D360" s="315"/>
      <c r="E360" s="315"/>
      <c r="F360" s="315"/>
      <c r="G360" s="315"/>
      <c r="H360" s="315"/>
      <c r="I360" s="316"/>
      <c r="J360" s="5"/>
    </row>
    <row r="361" spans="1:10" ht="28.5" customHeight="1" x14ac:dyDescent="0.2">
      <c r="A361" s="35">
        <f>ROW()-8</f>
        <v>353</v>
      </c>
      <c r="B361" s="36" t="s">
        <v>42</v>
      </c>
      <c r="C361" s="2" t="s">
        <v>51</v>
      </c>
      <c r="D361" s="2">
        <v>2008.4</v>
      </c>
      <c r="E361" s="37" t="s">
        <v>935</v>
      </c>
      <c r="F361" s="38">
        <v>537</v>
      </c>
      <c r="G361" s="38">
        <v>1280</v>
      </c>
      <c r="H361" s="41" t="s">
        <v>8</v>
      </c>
      <c r="I361" s="40" t="s">
        <v>236</v>
      </c>
      <c r="J361" s="5"/>
    </row>
    <row r="362" spans="1:10" ht="27" customHeight="1" x14ac:dyDescent="0.2">
      <c r="A362" s="35">
        <f t="shared" ref="A362:A425" si="8">ROW()-8</f>
        <v>354</v>
      </c>
      <c r="B362" s="15" t="s">
        <v>110</v>
      </c>
      <c r="C362" s="22" t="s">
        <v>405</v>
      </c>
      <c r="D362" s="15">
        <v>2009.2</v>
      </c>
      <c r="E362" s="16" t="s">
        <v>1173</v>
      </c>
      <c r="F362" s="17">
        <v>84</v>
      </c>
      <c r="G362" s="17">
        <v>102</v>
      </c>
      <c r="H362" s="18" t="s">
        <v>6</v>
      </c>
      <c r="I362" s="19" t="s">
        <v>236</v>
      </c>
    </row>
    <row r="363" spans="1:10" ht="27" customHeight="1" x14ac:dyDescent="0.2">
      <c r="A363" s="35">
        <f t="shared" si="8"/>
        <v>355</v>
      </c>
      <c r="B363" s="15" t="s">
        <v>111</v>
      </c>
      <c r="C363" s="22" t="s">
        <v>405</v>
      </c>
      <c r="D363" s="15">
        <v>2009.2</v>
      </c>
      <c r="E363" s="16" t="s">
        <v>1173</v>
      </c>
      <c r="F363" s="17">
        <v>339</v>
      </c>
      <c r="G363" s="17">
        <v>431</v>
      </c>
      <c r="H363" s="18" t="s">
        <v>6</v>
      </c>
      <c r="I363" s="19" t="s">
        <v>236</v>
      </c>
    </row>
    <row r="364" spans="1:10" ht="27" customHeight="1" x14ac:dyDescent="0.2">
      <c r="A364" s="35">
        <f t="shared" si="8"/>
        <v>356</v>
      </c>
      <c r="B364" s="15" t="s">
        <v>103</v>
      </c>
      <c r="C364" s="22" t="s">
        <v>405</v>
      </c>
      <c r="D364" s="15">
        <v>2009.3</v>
      </c>
      <c r="E364" s="16" t="s">
        <v>950</v>
      </c>
      <c r="F364" s="17">
        <v>1355</v>
      </c>
      <c r="G364" s="17">
        <v>2523</v>
      </c>
      <c r="H364" s="18" t="s">
        <v>6</v>
      </c>
      <c r="I364" s="19" t="s">
        <v>236</v>
      </c>
      <c r="J364" s="5"/>
    </row>
    <row r="365" spans="1:10" ht="28.5" customHeight="1" x14ac:dyDescent="0.2">
      <c r="A365" s="35">
        <f t="shared" si="8"/>
        <v>357</v>
      </c>
      <c r="B365" s="36" t="s">
        <v>158</v>
      </c>
      <c r="C365" s="2" t="s">
        <v>51</v>
      </c>
      <c r="D365" s="2">
        <v>2011.1</v>
      </c>
      <c r="E365" s="44" t="s">
        <v>1322</v>
      </c>
      <c r="F365" s="42">
        <v>530</v>
      </c>
      <c r="G365" s="42">
        <v>579</v>
      </c>
      <c r="H365" s="45" t="s">
        <v>124</v>
      </c>
      <c r="I365" s="43" t="s">
        <v>236</v>
      </c>
      <c r="J365" s="5"/>
    </row>
    <row r="366" spans="1:10" ht="28.5" customHeight="1" x14ac:dyDescent="0.2">
      <c r="A366" s="35">
        <f t="shared" si="8"/>
        <v>358</v>
      </c>
      <c r="B366" s="36" t="s">
        <v>271</v>
      </c>
      <c r="C366" s="2" t="s">
        <v>51</v>
      </c>
      <c r="D366" s="2">
        <v>2011.3</v>
      </c>
      <c r="E366" s="44" t="s">
        <v>1250</v>
      </c>
      <c r="F366" s="42">
        <v>727</v>
      </c>
      <c r="G366" s="42">
        <v>1406</v>
      </c>
      <c r="H366" s="45" t="s">
        <v>124</v>
      </c>
      <c r="I366" s="43" t="s">
        <v>236</v>
      </c>
      <c r="J366" s="5"/>
    </row>
    <row r="367" spans="1:10" ht="28.5" customHeight="1" x14ac:dyDescent="0.2">
      <c r="A367" s="35">
        <f t="shared" si="8"/>
        <v>359</v>
      </c>
      <c r="B367" s="36" t="s">
        <v>284</v>
      </c>
      <c r="C367" s="2" t="s">
        <v>51</v>
      </c>
      <c r="D367" s="2">
        <v>2011.11</v>
      </c>
      <c r="E367" s="44" t="s">
        <v>1195</v>
      </c>
      <c r="F367" s="42">
        <v>293</v>
      </c>
      <c r="G367" s="42">
        <v>651</v>
      </c>
      <c r="H367" s="45" t="s">
        <v>124</v>
      </c>
      <c r="I367" s="43" t="s">
        <v>236</v>
      </c>
      <c r="J367" s="5"/>
    </row>
    <row r="368" spans="1:10" ht="28.5" customHeight="1" x14ac:dyDescent="0.2">
      <c r="A368" s="35">
        <f t="shared" si="8"/>
        <v>360</v>
      </c>
      <c r="B368" s="36" t="s">
        <v>322</v>
      </c>
      <c r="C368" s="2" t="s">
        <v>51</v>
      </c>
      <c r="D368" s="2">
        <v>2012.2</v>
      </c>
      <c r="E368" s="44" t="s">
        <v>1172</v>
      </c>
      <c r="F368" s="42">
        <v>423</v>
      </c>
      <c r="G368" s="42">
        <v>395</v>
      </c>
      <c r="H368" s="45" t="s">
        <v>109</v>
      </c>
      <c r="I368" s="43" t="s">
        <v>236</v>
      </c>
      <c r="J368" s="4" t="s">
        <v>205</v>
      </c>
    </row>
    <row r="369" spans="1:10" ht="28.5" customHeight="1" x14ac:dyDescent="0.2">
      <c r="A369" s="35">
        <f t="shared" si="8"/>
        <v>361</v>
      </c>
      <c r="B369" s="2" t="s">
        <v>200</v>
      </c>
      <c r="C369" s="2" t="s">
        <v>51</v>
      </c>
      <c r="D369" s="2">
        <v>2012.4</v>
      </c>
      <c r="E369" s="37" t="s">
        <v>883</v>
      </c>
      <c r="F369" s="38">
        <v>823</v>
      </c>
      <c r="G369" s="38">
        <v>1292</v>
      </c>
      <c r="H369" s="41" t="s">
        <v>6</v>
      </c>
      <c r="I369" s="40" t="s">
        <v>236</v>
      </c>
    </row>
    <row r="370" spans="1:10" ht="28.5" customHeight="1" x14ac:dyDescent="0.2">
      <c r="A370" s="35">
        <f t="shared" si="8"/>
        <v>362</v>
      </c>
      <c r="B370" s="36" t="s">
        <v>465</v>
      </c>
      <c r="C370" s="2" t="s">
        <v>51</v>
      </c>
      <c r="D370" s="36">
        <v>2012.6</v>
      </c>
      <c r="E370" s="44" t="s">
        <v>1146</v>
      </c>
      <c r="F370" s="42">
        <v>230</v>
      </c>
      <c r="G370" s="42">
        <v>374</v>
      </c>
      <c r="H370" s="45" t="s">
        <v>204</v>
      </c>
      <c r="I370" s="43" t="s">
        <v>236</v>
      </c>
    </row>
    <row r="371" spans="1:10" ht="27" customHeight="1" x14ac:dyDescent="0.2">
      <c r="A371" s="35">
        <f t="shared" si="8"/>
        <v>363</v>
      </c>
      <c r="B371" s="22" t="s">
        <v>348</v>
      </c>
      <c r="C371" s="22" t="s">
        <v>405</v>
      </c>
      <c r="D371" s="22">
        <v>2012.11</v>
      </c>
      <c r="E371" s="16" t="s">
        <v>1170</v>
      </c>
      <c r="F371" s="17">
        <v>379</v>
      </c>
      <c r="G371" s="17">
        <v>664</v>
      </c>
      <c r="H371" s="20" t="s">
        <v>6</v>
      </c>
      <c r="I371" s="19" t="s">
        <v>236</v>
      </c>
      <c r="J371" s="4" t="s">
        <v>550</v>
      </c>
    </row>
    <row r="372" spans="1:10" ht="28.5" customHeight="1" x14ac:dyDescent="0.2">
      <c r="A372" s="35">
        <f t="shared" si="8"/>
        <v>364</v>
      </c>
      <c r="B372" s="2" t="s">
        <v>331</v>
      </c>
      <c r="C372" s="2" t="s">
        <v>51</v>
      </c>
      <c r="D372" s="36">
        <v>2013.2</v>
      </c>
      <c r="E372" s="44" t="s">
        <v>1176</v>
      </c>
      <c r="F372" s="42">
        <v>1237</v>
      </c>
      <c r="G372" s="42">
        <v>2786</v>
      </c>
      <c r="H372" s="45" t="s">
        <v>109</v>
      </c>
      <c r="I372" s="43" t="s">
        <v>236</v>
      </c>
      <c r="J372" s="143" t="s">
        <v>1787</v>
      </c>
    </row>
    <row r="373" spans="1:10" ht="27" customHeight="1" x14ac:dyDescent="0.2">
      <c r="A373" s="35">
        <f t="shared" si="8"/>
        <v>365</v>
      </c>
      <c r="B373" s="22" t="s">
        <v>300</v>
      </c>
      <c r="C373" s="22" t="s">
        <v>2149</v>
      </c>
      <c r="D373" s="15">
        <v>2013.3</v>
      </c>
      <c r="E373" s="16" t="s">
        <v>883</v>
      </c>
      <c r="F373" s="17">
        <v>647</v>
      </c>
      <c r="G373" s="17">
        <v>1014</v>
      </c>
      <c r="H373" s="20" t="s">
        <v>189</v>
      </c>
      <c r="I373" s="19" t="s">
        <v>236</v>
      </c>
    </row>
    <row r="374" spans="1:10" ht="27" customHeight="1" x14ac:dyDescent="0.2">
      <c r="A374" s="35">
        <f t="shared" si="8"/>
        <v>366</v>
      </c>
      <c r="B374" s="22" t="s">
        <v>613</v>
      </c>
      <c r="C374" s="22" t="s">
        <v>2150</v>
      </c>
      <c r="D374" s="15">
        <v>2013.4</v>
      </c>
      <c r="E374" s="16" t="s">
        <v>1151</v>
      </c>
      <c r="F374" s="17">
        <v>287</v>
      </c>
      <c r="G374" s="17">
        <v>709</v>
      </c>
      <c r="H374" s="20" t="s">
        <v>254</v>
      </c>
      <c r="I374" s="19" t="s">
        <v>236</v>
      </c>
      <c r="J374" s="4" t="s">
        <v>550</v>
      </c>
    </row>
    <row r="375" spans="1:10" ht="28.5" customHeight="1" x14ac:dyDescent="0.2">
      <c r="A375" s="35">
        <f t="shared" si="8"/>
        <v>367</v>
      </c>
      <c r="B375" s="2" t="s">
        <v>310</v>
      </c>
      <c r="C375" s="2" t="s">
        <v>51</v>
      </c>
      <c r="D375" s="36">
        <v>2013.6</v>
      </c>
      <c r="E375" s="44" t="s">
        <v>1141</v>
      </c>
      <c r="F375" s="42">
        <v>729</v>
      </c>
      <c r="G375" s="42">
        <v>1139</v>
      </c>
      <c r="H375" s="45" t="s">
        <v>109</v>
      </c>
      <c r="I375" s="43" t="s">
        <v>236</v>
      </c>
    </row>
    <row r="376" spans="1:10" ht="27" customHeight="1" x14ac:dyDescent="0.2">
      <c r="A376" s="35">
        <f t="shared" si="8"/>
        <v>368</v>
      </c>
      <c r="B376" s="15" t="s">
        <v>389</v>
      </c>
      <c r="C376" s="22" t="s">
        <v>405</v>
      </c>
      <c r="D376" s="15">
        <v>2013.12</v>
      </c>
      <c r="E376" s="16" t="s">
        <v>1140</v>
      </c>
      <c r="F376" s="17">
        <v>602</v>
      </c>
      <c r="G376" s="17">
        <v>840</v>
      </c>
      <c r="H376" s="20" t="s">
        <v>189</v>
      </c>
      <c r="I376" s="19" t="s">
        <v>236</v>
      </c>
      <c r="J376" s="4" t="s">
        <v>205</v>
      </c>
    </row>
    <row r="377" spans="1:10" ht="27" customHeight="1" x14ac:dyDescent="0.2">
      <c r="A377" s="35">
        <f t="shared" si="8"/>
        <v>369</v>
      </c>
      <c r="B377" s="22" t="s">
        <v>415</v>
      </c>
      <c r="C377" s="22" t="s">
        <v>405</v>
      </c>
      <c r="D377" s="22">
        <v>2014.2</v>
      </c>
      <c r="E377" s="157" t="s">
        <v>950</v>
      </c>
      <c r="F377" s="162">
        <v>130</v>
      </c>
      <c r="G377" s="17">
        <v>436</v>
      </c>
      <c r="H377" s="20" t="s">
        <v>189</v>
      </c>
      <c r="I377" s="19" t="s">
        <v>236</v>
      </c>
      <c r="J377" s="4" t="s">
        <v>205</v>
      </c>
    </row>
    <row r="378" spans="1:10" ht="27" customHeight="1" x14ac:dyDescent="0.2">
      <c r="A378" s="35">
        <f t="shared" si="8"/>
        <v>370</v>
      </c>
      <c r="B378" s="22" t="s">
        <v>416</v>
      </c>
      <c r="C378" s="22" t="s">
        <v>405</v>
      </c>
      <c r="D378" s="22">
        <v>2014.2</v>
      </c>
      <c r="E378" s="157" t="s">
        <v>1122</v>
      </c>
      <c r="F378" s="162">
        <v>314</v>
      </c>
      <c r="G378" s="17">
        <v>535</v>
      </c>
      <c r="H378" s="20" t="s">
        <v>189</v>
      </c>
      <c r="I378" s="19" t="s">
        <v>236</v>
      </c>
    </row>
    <row r="379" spans="1:10" ht="27" customHeight="1" x14ac:dyDescent="0.2">
      <c r="A379" s="35">
        <f t="shared" si="8"/>
        <v>371</v>
      </c>
      <c r="B379" s="22" t="s">
        <v>442</v>
      </c>
      <c r="C379" s="22" t="s">
        <v>405</v>
      </c>
      <c r="D379" s="22">
        <v>2014.6</v>
      </c>
      <c r="E379" s="157" t="s">
        <v>1132</v>
      </c>
      <c r="F379" s="162">
        <v>142</v>
      </c>
      <c r="G379" s="17">
        <v>135</v>
      </c>
      <c r="H379" s="20" t="s">
        <v>189</v>
      </c>
      <c r="I379" s="19" t="s">
        <v>236</v>
      </c>
    </row>
    <row r="380" spans="1:10" ht="27" customHeight="1" x14ac:dyDescent="0.2">
      <c r="A380" s="35">
        <f t="shared" si="8"/>
        <v>372</v>
      </c>
      <c r="B380" s="22" t="s">
        <v>444</v>
      </c>
      <c r="C380" s="22" t="s">
        <v>2161</v>
      </c>
      <c r="D380" s="22">
        <v>2014.6</v>
      </c>
      <c r="E380" s="157" t="s">
        <v>1133</v>
      </c>
      <c r="F380" s="162">
        <v>3808</v>
      </c>
      <c r="G380" s="17">
        <v>8216</v>
      </c>
      <c r="H380" s="20" t="s">
        <v>189</v>
      </c>
      <c r="I380" s="19" t="s">
        <v>236</v>
      </c>
    </row>
    <row r="381" spans="1:10" ht="28.5" customHeight="1" x14ac:dyDescent="0.2">
      <c r="A381" s="35">
        <f t="shared" si="8"/>
        <v>373</v>
      </c>
      <c r="B381" s="36" t="s">
        <v>470</v>
      </c>
      <c r="C381" s="36" t="s">
        <v>51</v>
      </c>
      <c r="D381" s="2">
        <v>2014.8</v>
      </c>
      <c r="E381" s="44" t="s">
        <v>1079</v>
      </c>
      <c r="F381" s="42">
        <v>523</v>
      </c>
      <c r="G381" s="42">
        <v>1231</v>
      </c>
      <c r="H381" s="45" t="s">
        <v>109</v>
      </c>
      <c r="I381" s="43" t="s">
        <v>236</v>
      </c>
      <c r="J381" s="141"/>
    </row>
    <row r="382" spans="1:10" ht="28.5" customHeight="1" x14ac:dyDescent="0.2">
      <c r="A382" s="35">
        <f t="shared" si="8"/>
        <v>374</v>
      </c>
      <c r="B382" s="36" t="s">
        <v>489</v>
      </c>
      <c r="C382" s="36" t="s">
        <v>51</v>
      </c>
      <c r="D382" s="2">
        <v>2014.9</v>
      </c>
      <c r="E382" s="44" t="s">
        <v>1098</v>
      </c>
      <c r="F382" s="42">
        <v>654</v>
      </c>
      <c r="G382" s="42">
        <v>753</v>
      </c>
      <c r="H382" s="45" t="s">
        <v>189</v>
      </c>
      <c r="I382" s="43" t="s">
        <v>236</v>
      </c>
      <c r="J382" s="143"/>
    </row>
    <row r="383" spans="1:10" ht="27" customHeight="1" x14ac:dyDescent="0.2">
      <c r="A383" s="35">
        <f t="shared" si="8"/>
        <v>375</v>
      </c>
      <c r="B383" s="15" t="s">
        <v>1395</v>
      </c>
      <c r="C383" s="15" t="s">
        <v>405</v>
      </c>
      <c r="D383" s="22">
        <v>2014.9</v>
      </c>
      <c r="E383" s="16" t="s">
        <v>951</v>
      </c>
      <c r="F383" s="17">
        <v>389</v>
      </c>
      <c r="G383" s="17">
        <v>655</v>
      </c>
      <c r="H383" s="20" t="s">
        <v>109</v>
      </c>
      <c r="I383" s="19" t="s">
        <v>236</v>
      </c>
      <c r="J383" s="141"/>
    </row>
    <row r="384" spans="1:10" ht="27" customHeight="1" x14ac:dyDescent="0.2">
      <c r="A384" s="35">
        <f t="shared" si="8"/>
        <v>376</v>
      </c>
      <c r="B384" s="15" t="s">
        <v>521</v>
      </c>
      <c r="C384" s="15" t="s">
        <v>2169</v>
      </c>
      <c r="D384" s="22">
        <v>2014.12</v>
      </c>
      <c r="E384" s="16" t="s">
        <v>950</v>
      </c>
      <c r="F384" s="17">
        <v>1456</v>
      </c>
      <c r="G384" s="17">
        <v>2768</v>
      </c>
      <c r="H384" s="20" t="s">
        <v>109</v>
      </c>
      <c r="I384" s="19" t="s">
        <v>236</v>
      </c>
      <c r="J384" s="141"/>
    </row>
    <row r="385" spans="1:10" ht="27.75" customHeight="1" x14ac:dyDescent="0.2">
      <c r="A385" s="35">
        <f t="shared" si="8"/>
        <v>377</v>
      </c>
      <c r="B385" s="15" t="s">
        <v>531</v>
      </c>
      <c r="C385" s="15" t="s">
        <v>405</v>
      </c>
      <c r="D385" s="22">
        <v>2015.1</v>
      </c>
      <c r="E385" s="16" t="s">
        <v>1113</v>
      </c>
      <c r="F385" s="17">
        <v>1822</v>
      </c>
      <c r="G385" s="17">
        <v>3508</v>
      </c>
      <c r="H385" s="20" t="s">
        <v>254</v>
      </c>
      <c r="I385" s="19" t="s">
        <v>236</v>
      </c>
      <c r="J385" s="5"/>
    </row>
    <row r="386" spans="1:10" ht="28.5" customHeight="1" x14ac:dyDescent="0.2">
      <c r="A386" s="35">
        <f t="shared" si="8"/>
        <v>378</v>
      </c>
      <c r="B386" s="2" t="s">
        <v>537</v>
      </c>
      <c r="C386" s="2" t="s">
        <v>51</v>
      </c>
      <c r="D386" s="2">
        <v>2015.3</v>
      </c>
      <c r="E386" s="37" t="s">
        <v>1059</v>
      </c>
      <c r="F386" s="38">
        <v>1305</v>
      </c>
      <c r="G386" s="38">
        <v>2550</v>
      </c>
      <c r="H386" s="41" t="s">
        <v>189</v>
      </c>
      <c r="I386" s="40" t="s">
        <v>236</v>
      </c>
      <c r="J386" s="143"/>
    </row>
    <row r="387" spans="1:10" ht="28.5" customHeight="1" x14ac:dyDescent="0.2">
      <c r="A387" s="35">
        <f t="shared" si="8"/>
        <v>379</v>
      </c>
      <c r="B387" s="2" t="s">
        <v>551</v>
      </c>
      <c r="C387" s="2" t="s">
        <v>51</v>
      </c>
      <c r="D387" s="2">
        <v>2015.5</v>
      </c>
      <c r="E387" s="37" t="s">
        <v>996</v>
      </c>
      <c r="F387" s="38">
        <v>616</v>
      </c>
      <c r="G387" s="38">
        <v>1226</v>
      </c>
      <c r="H387" s="41" t="s">
        <v>109</v>
      </c>
      <c r="I387" s="40" t="s">
        <v>236</v>
      </c>
      <c r="J387" s="141"/>
    </row>
    <row r="388" spans="1:10" ht="28.5" customHeight="1" x14ac:dyDescent="0.2">
      <c r="A388" s="35">
        <f t="shared" si="8"/>
        <v>380</v>
      </c>
      <c r="B388" s="2" t="s">
        <v>555</v>
      </c>
      <c r="C388" s="2" t="s">
        <v>51</v>
      </c>
      <c r="D388" s="2">
        <v>2015.5</v>
      </c>
      <c r="E388" s="37" t="s">
        <v>1071</v>
      </c>
      <c r="F388" s="38">
        <v>877</v>
      </c>
      <c r="G388" s="38">
        <v>1547</v>
      </c>
      <c r="H388" s="41" t="s">
        <v>109</v>
      </c>
      <c r="I388" s="40" t="s">
        <v>236</v>
      </c>
      <c r="J388" s="141"/>
    </row>
    <row r="389" spans="1:10" ht="28.5" customHeight="1" x14ac:dyDescent="0.2">
      <c r="A389" s="35">
        <f t="shared" si="8"/>
        <v>381</v>
      </c>
      <c r="B389" s="2" t="s">
        <v>556</v>
      </c>
      <c r="C389" s="2" t="s">
        <v>51</v>
      </c>
      <c r="D389" s="2">
        <v>2015.5</v>
      </c>
      <c r="E389" s="37" t="s">
        <v>950</v>
      </c>
      <c r="F389" s="38">
        <v>561</v>
      </c>
      <c r="G389" s="38">
        <v>1075</v>
      </c>
      <c r="H389" s="41" t="s">
        <v>189</v>
      </c>
      <c r="I389" s="40" t="s">
        <v>236</v>
      </c>
      <c r="J389" s="141"/>
    </row>
    <row r="390" spans="1:10" ht="28.5" customHeight="1" x14ac:dyDescent="0.2">
      <c r="A390" s="35">
        <f t="shared" si="8"/>
        <v>382</v>
      </c>
      <c r="B390" s="2" t="s">
        <v>577</v>
      </c>
      <c r="C390" s="2" t="s">
        <v>51</v>
      </c>
      <c r="D390" s="2">
        <v>2015.7</v>
      </c>
      <c r="E390" s="37" t="s">
        <v>1028</v>
      </c>
      <c r="F390" s="38">
        <v>488</v>
      </c>
      <c r="G390" s="38">
        <v>974</v>
      </c>
      <c r="H390" s="41" t="s">
        <v>109</v>
      </c>
      <c r="I390" s="40" t="s">
        <v>236</v>
      </c>
      <c r="J390" s="143"/>
    </row>
    <row r="391" spans="1:10" ht="27.75" customHeight="1" x14ac:dyDescent="0.2">
      <c r="A391" s="35">
        <f t="shared" si="8"/>
        <v>383</v>
      </c>
      <c r="B391" s="22" t="s">
        <v>578</v>
      </c>
      <c r="C391" s="22" t="s">
        <v>405</v>
      </c>
      <c r="D391" s="22">
        <v>2015.7</v>
      </c>
      <c r="E391" s="24" t="s">
        <v>992</v>
      </c>
      <c r="F391" s="23">
        <v>1124</v>
      </c>
      <c r="G391" s="23">
        <v>2891</v>
      </c>
      <c r="H391" s="25" t="s">
        <v>254</v>
      </c>
      <c r="I391" s="27" t="s">
        <v>236</v>
      </c>
      <c r="J391" s="141" t="s">
        <v>205</v>
      </c>
    </row>
    <row r="392" spans="1:10" ht="27.75" customHeight="1" x14ac:dyDescent="0.2">
      <c r="A392" s="35">
        <f t="shared" si="8"/>
        <v>384</v>
      </c>
      <c r="B392" s="113" t="s">
        <v>583</v>
      </c>
      <c r="C392" s="113" t="s">
        <v>405</v>
      </c>
      <c r="D392" s="113">
        <v>2015.8</v>
      </c>
      <c r="E392" s="114" t="s">
        <v>992</v>
      </c>
      <c r="F392" s="115">
        <v>1205</v>
      </c>
      <c r="G392" s="115">
        <v>2187</v>
      </c>
      <c r="H392" s="116" t="s">
        <v>189</v>
      </c>
      <c r="I392" s="117" t="s">
        <v>236</v>
      </c>
      <c r="J392" s="141"/>
    </row>
    <row r="393" spans="1:10" ht="27.75" customHeight="1" x14ac:dyDescent="0.2">
      <c r="A393" s="35">
        <f t="shared" si="8"/>
        <v>385</v>
      </c>
      <c r="B393" s="22" t="s">
        <v>593</v>
      </c>
      <c r="C393" s="181" t="s">
        <v>405</v>
      </c>
      <c r="D393" s="22">
        <v>2015.9</v>
      </c>
      <c r="E393" s="24" t="s">
        <v>1029</v>
      </c>
      <c r="F393" s="23">
        <v>655</v>
      </c>
      <c r="G393" s="23">
        <v>850</v>
      </c>
      <c r="H393" s="25" t="s">
        <v>189</v>
      </c>
      <c r="I393" s="27" t="s">
        <v>236</v>
      </c>
      <c r="J393" s="141"/>
    </row>
    <row r="394" spans="1:10" ht="28.5" customHeight="1" x14ac:dyDescent="0.2">
      <c r="A394" s="35">
        <f t="shared" si="8"/>
        <v>386</v>
      </c>
      <c r="B394" s="2" t="s">
        <v>2193</v>
      </c>
      <c r="C394" s="2" t="s">
        <v>51</v>
      </c>
      <c r="D394" s="2">
        <v>2015.9</v>
      </c>
      <c r="E394" s="37" t="s">
        <v>1034</v>
      </c>
      <c r="F394" s="38">
        <v>1014</v>
      </c>
      <c r="G394" s="38">
        <v>1502</v>
      </c>
      <c r="H394" s="41" t="s">
        <v>109</v>
      </c>
      <c r="I394" s="40" t="s">
        <v>236</v>
      </c>
      <c r="J394" s="141"/>
    </row>
    <row r="395" spans="1:10" ht="28.5" customHeight="1" x14ac:dyDescent="0.2">
      <c r="A395" s="35">
        <f t="shared" si="8"/>
        <v>387</v>
      </c>
      <c r="B395" s="2" t="s">
        <v>602</v>
      </c>
      <c r="C395" s="2" t="s">
        <v>51</v>
      </c>
      <c r="D395" s="60">
        <v>2015.1</v>
      </c>
      <c r="E395" s="37" t="s">
        <v>945</v>
      </c>
      <c r="F395" s="38">
        <v>238</v>
      </c>
      <c r="G395" s="38">
        <v>421</v>
      </c>
      <c r="H395" s="41" t="s">
        <v>254</v>
      </c>
      <c r="I395" s="40" t="s">
        <v>236</v>
      </c>
      <c r="J395" s="141"/>
    </row>
    <row r="396" spans="1:10" ht="28.5" customHeight="1" x14ac:dyDescent="0.2">
      <c r="A396" s="35">
        <f t="shared" si="8"/>
        <v>388</v>
      </c>
      <c r="B396" s="2" t="s">
        <v>1360</v>
      </c>
      <c r="C396" s="2" t="s">
        <v>51</v>
      </c>
      <c r="D396" s="2">
        <v>2015.11</v>
      </c>
      <c r="E396" s="37" t="s">
        <v>950</v>
      </c>
      <c r="F396" s="38">
        <v>561</v>
      </c>
      <c r="G396" s="38">
        <v>1075</v>
      </c>
      <c r="H396" s="41" t="s">
        <v>189</v>
      </c>
      <c r="I396" s="40" t="s">
        <v>236</v>
      </c>
      <c r="J396" s="141"/>
    </row>
    <row r="397" spans="1:10" ht="27.75" customHeight="1" x14ac:dyDescent="0.2">
      <c r="A397" s="35">
        <f t="shared" si="8"/>
        <v>389</v>
      </c>
      <c r="B397" s="22" t="s">
        <v>647</v>
      </c>
      <c r="C397" s="181" t="s">
        <v>405</v>
      </c>
      <c r="D397" s="22">
        <v>2016.3</v>
      </c>
      <c r="E397" s="24" t="s">
        <v>1052</v>
      </c>
      <c r="F397" s="23">
        <v>656</v>
      </c>
      <c r="G397" s="23">
        <v>1194</v>
      </c>
      <c r="H397" s="25" t="s">
        <v>109</v>
      </c>
      <c r="I397" s="27" t="s">
        <v>236</v>
      </c>
      <c r="J397" s="141"/>
    </row>
    <row r="398" spans="1:10" ht="28.5" customHeight="1" x14ac:dyDescent="0.2">
      <c r="A398" s="35">
        <f t="shared" si="8"/>
        <v>390</v>
      </c>
      <c r="B398" s="2" t="s">
        <v>645</v>
      </c>
      <c r="C398" s="2" t="s">
        <v>51</v>
      </c>
      <c r="D398" s="2">
        <v>2016.3</v>
      </c>
      <c r="E398" s="37" t="s">
        <v>926</v>
      </c>
      <c r="F398" s="38">
        <v>1494</v>
      </c>
      <c r="G398" s="38">
        <v>2749</v>
      </c>
      <c r="H398" s="41" t="s">
        <v>108</v>
      </c>
      <c r="I398" s="40" t="s">
        <v>236</v>
      </c>
      <c r="J398" s="141"/>
    </row>
    <row r="399" spans="1:10" ht="27.75" customHeight="1" x14ac:dyDescent="0.2">
      <c r="A399" s="35">
        <f t="shared" si="8"/>
        <v>391</v>
      </c>
      <c r="B399" s="22" t="s">
        <v>653</v>
      </c>
      <c r="C399" s="181" t="s">
        <v>405</v>
      </c>
      <c r="D399" s="22">
        <v>2016.4</v>
      </c>
      <c r="E399" s="24" t="s">
        <v>1004</v>
      </c>
      <c r="F399" s="23">
        <v>853</v>
      </c>
      <c r="G399" s="23">
        <v>1752</v>
      </c>
      <c r="H399" s="25" t="s">
        <v>254</v>
      </c>
      <c r="I399" s="27" t="s">
        <v>236</v>
      </c>
      <c r="J399" s="5"/>
    </row>
    <row r="400" spans="1:10" ht="28.5" customHeight="1" x14ac:dyDescent="0.2">
      <c r="A400" s="35">
        <f t="shared" si="8"/>
        <v>392</v>
      </c>
      <c r="B400" s="2" t="s">
        <v>654</v>
      </c>
      <c r="C400" s="2" t="s">
        <v>51</v>
      </c>
      <c r="D400" s="2">
        <v>2016.4</v>
      </c>
      <c r="E400" s="37" t="s">
        <v>935</v>
      </c>
      <c r="F400" s="38">
        <v>1267</v>
      </c>
      <c r="G400" s="38">
        <v>2693</v>
      </c>
      <c r="H400" s="41" t="s">
        <v>108</v>
      </c>
      <c r="I400" s="40" t="s">
        <v>236</v>
      </c>
      <c r="J400" s="5"/>
    </row>
    <row r="401" spans="1:10" ht="27.75" customHeight="1" x14ac:dyDescent="0.2">
      <c r="A401" s="35">
        <f t="shared" si="8"/>
        <v>393</v>
      </c>
      <c r="B401" s="22" t="s">
        <v>660</v>
      </c>
      <c r="C401" s="181" t="s">
        <v>405</v>
      </c>
      <c r="D401" s="22">
        <v>2016.5</v>
      </c>
      <c r="E401" s="24" t="s">
        <v>1007</v>
      </c>
      <c r="F401" s="23">
        <v>311</v>
      </c>
      <c r="G401" s="23">
        <v>598</v>
      </c>
      <c r="H401" s="25" t="s">
        <v>109</v>
      </c>
      <c r="I401" s="27" t="s">
        <v>236</v>
      </c>
      <c r="J401" s="141" t="s">
        <v>205</v>
      </c>
    </row>
    <row r="402" spans="1:10" ht="27.75" customHeight="1" x14ac:dyDescent="0.2">
      <c r="A402" s="35">
        <f t="shared" si="8"/>
        <v>394</v>
      </c>
      <c r="B402" s="22" t="s">
        <v>672</v>
      </c>
      <c r="C402" s="181" t="s">
        <v>405</v>
      </c>
      <c r="D402" s="22">
        <v>2016.6</v>
      </c>
      <c r="E402" s="24" t="s">
        <v>969</v>
      </c>
      <c r="F402" s="23">
        <v>123</v>
      </c>
      <c r="G402" s="23">
        <v>283</v>
      </c>
      <c r="H402" s="25" t="s">
        <v>108</v>
      </c>
      <c r="I402" s="27" t="s">
        <v>236</v>
      </c>
      <c r="J402" s="143"/>
    </row>
    <row r="403" spans="1:10" ht="27.75" customHeight="1" x14ac:dyDescent="0.2">
      <c r="A403" s="35">
        <f t="shared" si="8"/>
        <v>395</v>
      </c>
      <c r="B403" s="22" t="s">
        <v>674</v>
      </c>
      <c r="C403" s="181" t="s">
        <v>405</v>
      </c>
      <c r="D403" s="22">
        <v>2016.6</v>
      </c>
      <c r="E403" s="24" t="s">
        <v>932</v>
      </c>
      <c r="F403" s="23">
        <v>1207</v>
      </c>
      <c r="G403" s="23">
        <v>1630</v>
      </c>
      <c r="H403" s="25" t="s">
        <v>108</v>
      </c>
      <c r="I403" s="27" t="s">
        <v>236</v>
      </c>
      <c r="J403" s="143"/>
    </row>
    <row r="404" spans="1:10" ht="27.75" customHeight="1" x14ac:dyDescent="0.2">
      <c r="A404" s="35">
        <f t="shared" si="8"/>
        <v>396</v>
      </c>
      <c r="B404" s="22" t="s">
        <v>707</v>
      </c>
      <c r="C404" s="181" t="s">
        <v>405</v>
      </c>
      <c r="D404" s="22">
        <v>2016.8</v>
      </c>
      <c r="E404" s="24" t="s">
        <v>1003</v>
      </c>
      <c r="F404" s="23">
        <v>457</v>
      </c>
      <c r="G404" s="23">
        <v>914</v>
      </c>
      <c r="H404" s="25" t="s">
        <v>108</v>
      </c>
      <c r="I404" s="27" t="s">
        <v>236</v>
      </c>
      <c r="J404" s="141" t="s">
        <v>581</v>
      </c>
    </row>
    <row r="405" spans="1:10" ht="27.75" customHeight="1" x14ac:dyDescent="0.2">
      <c r="A405" s="35">
        <f t="shared" si="8"/>
        <v>397</v>
      </c>
      <c r="B405" s="22" t="s">
        <v>709</v>
      </c>
      <c r="C405" s="181" t="s">
        <v>405</v>
      </c>
      <c r="D405" s="22">
        <v>2016.8</v>
      </c>
      <c r="E405" s="24" t="s">
        <v>1026</v>
      </c>
      <c r="F405" s="23">
        <v>392</v>
      </c>
      <c r="G405" s="23">
        <v>861</v>
      </c>
      <c r="H405" s="25" t="s">
        <v>106</v>
      </c>
      <c r="I405" s="27" t="s">
        <v>236</v>
      </c>
      <c r="J405" s="141"/>
    </row>
    <row r="406" spans="1:10" ht="27.75" customHeight="1" x14ac:dyDescent="0.2">
      <c r="A406" s="35">
        <f t="shared" si="8"/>
        <v>398</v>
      </c>
      <c r="B406" s="22" t="s">
        <v>789</v>
      </c>
      <c r="C406" s="181" t="s">
        <v>405</v>
      </c>
      <c r="D406" s="22">
        <v>2016.9</v>
      </c>
      <c r="E406" s="24" t="s">
        <v>950</v>
      </c>
      <c r="F406" s="23">
        <v>173</v>
      </c>
      <c r="G406" s="23">
        <v>390</v>
      </c>
      <c r="H406" s="25" t="s">
        <v>108</v>
      </c>
      <c r="I406" s="27" t="s">
        <v>236</v>
      </c>
      <c r="J406" s="141"/>
    </row>
    <row r="407" spans="1:10" ht="27.75" customHeight="1" x14ac:dyDescent="0.2">
      <c r="A407" s="35">
        <f t="shared" si="8"/>
        <v>399</v>
      </c>
      <c r="B407" s="113" t="s">
        <v>741</v>
      </c>
      <c r="C407" s="188" t="s">
        <v>405</v>
      </c>
      <c r="D407" s="194">
        <v>2016.1</v>
      </c>
      <c r="E407" s="114" t="s">
        <v>966</v>
      </c>
      <c r="F407" s="115">
        <v>191</v>
      </c>
      <c r="G407" s="115">
        <v>446</v>
      </c>
      <c r="H407" s="116" t="s">
        <v>180</v>
      </c>
      <c r="I407" s="117" t="s">
        <v>236</v>
      </c>
      <c r="J407" s="141"/>
    </row>
    <row r="408" spans="1:10" ht="27.75" customHeight="1" x14ac:dyDescent="0.2">
      <c r="A408" s="35">
        <f t="shared" si="8"/>
        <v>400</v>
      </c>
      <c r="B408" s="22" t="s">
        <v>744</v>
      </c>
      <c r="C408" s="22" t="s">
        <v>405</v>
      </c>
      <c r="D408" s="28">
        <v>2016.1</v>
      </c>
      <c r="E408" s="24" t="s">
        <v>990</v>
      </c>
      <c r="F408" s="23">
        <v>618</v>
      </c>
      <c r="G408" s="23">
        <v>1141</v>
      </c>
      <c r="H408" s="25" t="s">
        <v>108</v>
      </c>
      <c r="I408" s="27" t="s">
        <v>236</v>
      </c>
      <c r="J408" s="141"/>
    </row>
    <row r="409" spans="1:10" ht="28.5" customHeight="1" x14ac:dyDescent="0.2">
      <c r="A409" s="35">
        <f t="shared" si="8"/>
        <v>401</v>
      </c>
      <c r="B409" s="2" t="s">
        <v>742</v>
      </c>
      <c r="C409" s="2" t="s">
        <v>51</v>
      </c>
      <c r="D409" s="60">
        <v>2016.1</v>
      </c>
      <c r="E409" s="37" t="s">
        <v>950</v>
      </c>
      <c r="F409" s="38">
        <v>505</v>
      </c>
      <c r="G409" s="38">
        <v>915</v>
      </c>
      <c r="H409" s="41" t="s">
        <v>108</v>
      </c>
      <c r="I409" s="40" t="s">
        <v>236</v>
      </c>
      <c r="J409" s="141"/>
    </row>
    <row r="410" spans="1:10" ht="28.5" customHeight="1" x14ac:dyDescent="0.2">
      <c r="A410" s="35">
        <f t="shared" si="8"/>
        <v>402</v>
      </c>
      <c r="B410" s="49" t="s">
        <v>1388</v>
      </c>
      <c r="C410" s="49" t="s">
        <v>51</v>
      </c>
      <c r="D410" s="72">
        <v>2016.1</v>
      </c>
      <c r="E410" s="68" t="s">
        <v>994</v>
      </c>
      <c r="F410" s="69">
        <v>1236</v>
      </c>
      <c r="G410" s="69">
        <v>2552</v>
      </c>
      <c r="H410" s="70" t="s">
        <v>108</v>
      </c>
      <c r="I410" s="71" t="s">
        <v>236</v>
      </c>
      <c r="J410" s="141"/>
    </row>
    <row r="411" spans="1:10" ht="27.75" customHeight="1" x14ac:dyDescent="0.2">
      <c r="A411" s="35">
        <f t="shared" si="8"/>
        <v>403</v>
      </c>
      <c r="B411" s="22" t="s">
        <v>778</v>
      </c>
      <c r="C411" s="22" t="s">
        <v>405</v>
      </c>
      <c r="D411" s="22">
        <v>2016.12</v>
      </c>
      <c r="E411" s="24" t="s">
        <v>935</v>
      </c>
      <c r="F411" s="23">
        <v>686</v>
      </c>
      <c r="G411" s="23">
        <v>1551</v>
      </c>
      <c r="H411" s="156" t="s">
        <v>254</v>
      </c>
      <c r="I411" s="259" t="s">
        <v>236</v>
      </c>
      <c r="J411" s="141"/>
    </row>
    <row r="412" spans="1:10" ht="27.75" customHeight="1" x14ac:dyDescent="0.2">
      <c r="A412" s="35">
        <f t="shared" si="8"/>
        <v>404</v>
      </c>
      <c r="B412" s="22" t="s">
        <v>780</v>
      </c>
      <c r="C412" s="22" t="s">
        <v>405</v>
      </c>
      <c r="D412" s="22">
        <v>2016.12</v>
      </c>
      <c r="E412" s="24" t="s">
        <v>935</v>
      </c>
      <c r="F412" s="23">
        <v>1229</v>
      </c>
      <c r="G412" s="23">
        <v>1954</v>
      </c>
      <c r="H412" s="156" t="s">
        <v>189</v>
      </c>
      <c r="I412" s="259" t="s">
        <v>236</v>
      </c>
      <c r="J412" s="141"/>
    </row>
    <row r="413" spans="1:10" ht="27.75" customHeight="1" x14ac:dyDescent="0.2">
      <c r="A413" s="35">
        <f t="shared" si="8"/>
        <v>405</v>
      </c>
      <c r="B413" s="22" t="s">
        <v>792</v>
      </c>
      <c r="C413" s="22" t="s">
        <v>405</v>
      </c>
      <c r="D413" s="22">
        <v>2017.1</v>
      </c>
      <c r="E413" s="24" t="s">
        <v>947</v>
      </c>
      <c r="F413" s="163">
        <v>212</v>
      </c>
      <c r="G413" s="23">
        <v>520</v>
      </c>
      <c r="H413" s="25" t="s">
        <v>404</v>
      </c>
      <c r="I413" s="27" t="s">
        <v>513</v>
      </c>
      <c r="J413" s="141"/>
    </row>
    <row r="414" spans="1:10" ht="27.75" customHeight="1" x14ac:dyDescent="0.2">
      <c r="A414" s="35">
        <f t="shared" si="8"/>
        <v>406</v>
      </c>
      <c r="B414" s="22" t="s">
        <v>790</v>
      </c>
      <c r="C414" s="22" t="s">
        <v>405</v>
      </c>
      <c r="D414" s="22">
        <v>2017.1</v>
      </c>
      <c r="E414" s="24" t="s">
        <v>947</v>
      </c>
      <c r="F414" s="163">
        <v>448</v>
      </c>
      <c r="G414" s="23">
        <v>850</v>
      </c>
      <c r="H414" s="156" t="s">
        <v>189</v>
      </c>
      <c r="I414" s="259" t="s">
        <v>236</v>
      </c>
      <c r="J414" s="5"/>
    </row>
    <row r="415" spans="1:10" ht="27.75" customHeight="1" x14ac:dyDescent="0.2">
      <c r="A415" s="35">
        <f t="shared" si="8"/>
        <v>407</v>
      </c>
      <c r="B415" s="22" t="s">
        <v>791</v>
      </c>
      <c r="C415" s="22" t="s">
        <v>405</v>
      </c>
      <c r="D415" s="22">
        <v>2017.1</v>
      </c>
      <c r="E415" s="24" t="s">
        <v>937</v>
      </c>
      <c r="F415" s="163">
        <v>266</v>
      </c>
      <c r="G415" s="23">
        <v>596</v>
      </c>
      <c r="H415" s="156" t="s">
        <v>189</v>
      </c>
      <c r="I415" s="259" t="s">
        <v>236</v>
      </c>
      <c r="J415" s="141" t="s">
        <v>205</v>
      </c>
    </row>
    <row r="416" spans="1:10" ht="27.75" customHeight="1" x14ac:dyDescent="0.2">
      <c r="A416" s="35">
        <f t="shared" si="8"/>
        <v>408</v>
      </c>
      <c r="B416" s="22" t="s">
        <v>1367</v>
      </c>
      <c r="C416" s="22" t="s">
        <v>405</v>
      </c>
      <c r="D416" s="22">
        <v>2017.2</v>
      </c>
      <c r="E416" s="24" t="s">
        <v>952</v>
      </c>
      <c r="F416" s="163">
        <v>309</v>
      </c>
      <c r="G416" s="23">
        <v>627</v>
      </c>
      <c r="H416" s="156" t="s">
        <v>189</v>
      </c>
      <c r="I416" s="259" t="s">
        <v>236</v>
      </c>
      <c r="J416" s="141"/>
    </row>
    <row r="417" spans="1:10" ht="27.75" customHeight="1" x14ac:dyDescent="0.2">
      <c r="A417" s="35">
        <f t="shared" si="8"/>
        <v>409</v>
      </c>
      <c r="B417" s="113" t="s">
        <v>801</v>
      </c>
      <c r="C417" s="113" t="s">
        <v>405</v>
      </c>
      <c r="D417" s="113">
        <v>2017.2</v>
      </c>
      <c r="E417" s="114" t="s">
        <v>946</v>
      </c>
      <c r="F417" s="231">
        <v>774</v>
      </c>
      <c r="G417" s="115">
        <v>1116</v>
      </c>
      <c r="H417" s="116" t="s">
        <v>108</v>
      </c>
      <c r="I417" s="256" t="s">
        <v>437</v>
      </c>
      <c r="J417" s="141"/>
    </row>
    <row r="418" spans="1:10" ht="27.75" customHeight="1" x14ac:dyDescent="0.2">
      <c r="A418" s="35">
        <f t="shared" si="8"/>
        <v>410</v>
      </c>
      <c r="B418" s="22" t="s">
        <v>796</v>
      </c>
      <c r="C418" s="22" t="s">
        <v>405</v>
      </c>
      <c r="D418" s="22">
        <v>2017.2</v>
      </c>
      <c r="E418" s="24" t="s">
        <v>954</v>
      </c>
      <c r="F418" s="163">
        <v>326</v>
      </c>
      <c r="G418" s="23">
        <v>674</v>
      </c>
      <c r="H418" s="156" t="s">
        <v>189</v>
      </c>
      <c r="I418" s="259" t="s">
        <v>236</v>
      </c>
      <c r="J418" s="141"/>
    </row>
    <row r="419" spans="1:10" ht="28.5" customHeight="1" x14ac:dyDescent="0.2">
      <c r="A419" s="35">
        <f t="shared" si="8"/>
        <v>411</v>
      </c>
      <c r="B419" s="30" t="s">
        <v>795</v>
      </c>
      <c r="C419" s="2" t="s">
        <v>51</v>
      </c>
      <c r="D419" s="30">
        <v>2017.2</v>
      </c>
      <c r="E419" s="31" t="s">
        <v>945</v>
      </c>
      <c r="F419" s="215">
        <v>211</v>
      </c>
      <c r="G419" s="32">
        <v>459</v>
      </c>
      <c r="H419" s="237" t="s">
        <v>189</v>
      </c>
      <c r="I419" s="88" t="s">
        <v>236</v>
      </c>
      <c r="J419" s="141"/>
    </row>
    <row r="420" spans="1:10" ht="28.5" customHeight="1" x14ac:dyDescent="0.2">
      <c r="A420" s="35">
        <f t="shared" si="8"/>
        <v>412</v>
      </c>
      <c r="B420" s="2" t="s">
        <v>808</v>
      </c>
      <c r="C420" s="2" t="s">
        <v>51</v>
      </c>
      <c r="D420" s="2">
        <v>2017.3</v>
      </c>
      <c r="E420" s="37" t="s">
        <v>887</v>
      </c>
      <c r="F420" s="38">
        <v>348</v>
      </c>
      <c r="G420" s="38">
        <v>843</v>
      </c>
      <c r="H420" s="83" t="s">
        <v>189</v>
      </c>
      <c r="I420" s="84" t="s">
        <v>236</v>
      </c>
      <c r="J420" s="141"/>
    </row>
    <row r="421" spans="1:10" ht="28.5" customHeight="1" x14ac:dyDescent="0.2">
      <c r="A421" s="35">
        <f t="shared" si="8"/>
        <v>413</v>
      </c>
      <c r="B421" s="89" t="s">
        <v>865</v>
      </c>
      <c r="C421" s="2" t="s">
        <v>51</v>
      </c>
      <c r="D421" s="2">
        <v>2017.7</v>
      </c>
      <c r="E421" s="37" t="s">
        <v>901</v>
      </c>
      <c r="F421" s="38">
        <v>989</v>
      </c>
      <c r="G421" s="38">
        <v>2213</v>
      </c>
      <c r="H421" s="41" t="s">
        <v>189</v>
      </c>
      <c r="I421" s="40" t="s">
        <v>236</v>
      </c>
      <c r="J421" s="141" t="s">
        <v>205</v>
      </c>
    </row>
    <row r="422" spans="1:10" ht="28.5" customHeight="1" x14ac:dyDescent="0.2">
      <c r="A422" s="35">
        <f t="shared" si="8"/>
        <v>414</v>
      </c>
      <c r="B422" s="2" t="s">
        <v>870</v>
      </c>
      <c r="C422" s="2" t="s">
        <v>51</v>
      </c>
      <c r="D422" s="2">
        <v>2017.7</v>
      </c>
      <c r="E422" s="37" t="s">
        <v>889</v>
      </c>
      <c r="F422" s="38">
        <v>387</v>
      </c>
      <c r="G422" s="38">
        <v>814</v>
      </c>
      <c r="H422" s="41" t="s">
        <v>6</v>
      </c>
      <c r="I422" s="40" t="s">
        <v>236</v>
      </c>
      <c r="J422" s="141"/>
    </row>
    <row r="423" spans="1:10" ht="27.75" customHeight="1" x14ac:dyDescent="0.2">
      <c r="A423" s="35">
        <f t="shared" si="8"/>
        <v>415</v>
      </c>
      <c r="B423" s="108" t="s">
        <v>867</v>
      </c>
      <c r="C423" s="22" t="s">
        <v>405</v>
      </c>
      <c r="D423" s="22">
        <v>2017.7</v>
      </c>
      <c r="E423" s="24" t="s">
        <v>898</v>
      </c>
      <c r="F423" s="23">
        <v>1254</v>
      </c>
      <c r="G423" s="23">
        <v>1784</v>
      </c>
      <c r="H423" s="25" t="s">
        <v>109</v>
      </c>
      <c r="I423" s="27" t="s">
        <v>236</v>
      </c>
      <c r="J423" s="141"/>
    </row>
    <row r="424" spans="1:10" ht="27.75" customHeight="1" x14ac:dyDescent="0.2">
      <c r="A424" s="35">
        <f t="shared" si="8"/>
        <v>416</v>
      </c>
      <c r="B424" s="108" t="s">
        <v>879</v>
      </c>
      <c r="C424" s="22" t="s">
        <v>405</v>
      </c>
      <c r="D424" s="22">
        <v>2017.8</v>
      </c>
      <c r="E424" s="24" t="s">
        <v>887</v>
      </c>
      <c r="F424" s="23">
        <v>325</v>
      </c>
      <c r="G424" s="23">
        <v>671</v>
      </c>
      <c r="H424" s="25" t="s">
        <v>189</v>
      </c>
      <c r="I424" s="117" t="s">
        <v>513</v>
      </c>
      <c r="J424" s="141"/>
    </row>
    <row r="425" spans="1:10" ht="27.75" customHeight="1" x14ac:dyDescent="0.2">
      <c r="A425" s="35">
        <f t="shared" si="8"/>
        <v>417</v>
      </c>
      <c r="B425" s="175" t="s">
        <v>877</v>
      </c>
      <c r="C425" s="103" t="s">
        <v>405</v>
      </c>
      <c r="D425" s="103">
        <v>2017.8</v>
      </c>
      <c r="E425" s="104" t="s">
        <v>885</v>
      </c>
      <c r="F425" s="105">
        <v>897</v>
      </c>
      <c r="G425" s="105">
        <v>2263</v>
      </c>
      <c r="H425" s="106" t="s">
        <v>189</v>
      </c>
      <c r="I425" s="27" t="s">
        <v>236</v>
      </c>
      <c r="J425" s="141"/>
    </row>
    <row r="426" spans="1:10" ht="27.75" customHeight="1" x14ac:dyDescent="0.2">
      <c r="A426" s="35">
        <f t="shared" ref="A426:A472" si="9">ROW()-8</f>
        <v>418</v>
      </c>
      <c r="B426" s="108" t="s">
        <v>875</v>
      </c>
      <c r="C426" s="22" t="s">
        <v>405</v>
      </c>
      <c r="D426" s="22">
        <v>2017.8</v>
      </c>
      <c r="E426" s="24" t="s">
        <v>881</v>
      </c>
      <c r="F426" s="23">
        <v>189</v>
      </c>
      <c r="G426" s="23">
        <v>427</v>
      </c>
      <c r="H426" s="25" t="s">
        <v>189</v>
      </c>
      <c r="I426" s="27" t="s">
        <v>236</v>
      </c>
      <c r="J426" s="141"/>
    </row>
    <row r="427" spans="1:10" ht="28.5" customHeight="1" x14ac:dyDescent="0.2">
      <c r="A427" s="35">
        <f t="shared" si="9"/>
        <v>419</v>
      </c>
      <c r="B427" s="89" t="s">
        <v>878</v>
      </c>
      <c r="C427" s="2" t="s">
        <v>51</v>
      </c>
      <c r="D427" s="2">
        <v>2017.8</v>
      </c>
      <c r="E427" s="37" t="s">
        <v>886</v>
      </c>
      <c r="F427" s="38">
        <v>910</v>
      </c>
      <c r="G427" s="38">
        <v>2237</v>
      </c>
      <c r="H427" s="41" t="s">
        <v>6</v>
      </c>
      <c r="I427" s="40" t="s">
        <v>236</v>
      </c>
      <c r="J427" s="141" t="s">
        <v>1847</v>
      </c>
    </row>
    <row r="428" spans="1:10" ht="28.5" customHeight="1" x14ac:dyDescent="0.2">
      <c r="A428" s="35">
        <f t="shared" si="9"/>
        <v>420</v>
      </c>
      <c r="B428" s="89" t="s">
        <v>872</v>
      </c>
      <c r="C428" s="2" t="s">
        <v>51</v>
      </c>
      <c r="D428" s="2">
        <v>2017.8</v>
      </c>
      <c r="E428" s="37" t="s">
        <v>885</v>
      </c>
      <c r="F428" s="38">
        <v>897</v>
      </c>
      <c r="G428" s="38">
        <v>2263</v>
      </c>
      <c r="H428" s="41" t="s">
        <v>189</v>
      </c>
      <c r="I428" s="40" t="s">
        <v>236</v>
      </c>
      <c r="J428" s="141" t="s">
        <v>1847</v>
      </c>
    </row>
    <row r="429" spans="1:10" ht="28.5" customHeight="1" x14ac:dyDescent="0.2">
      <c r="A429" s="35">
        <f t="shared" si="9"/>
        <v>421</v>
      </c>
      <c r="B429" s="89" t="s">
        <v>1383</v>
      </c>
      <c r="C429" s="2" t="s">
        <v>51</v>
      </c>
      <c r="D429" s="2">
        <v>2017.9</v>
      </c>
      <c r="E429" s="37" t="s">
        <v>1312</v>
      </c>
      <c r="F429" s="38">
        <v>429</v>
      </c>
      <c r="G429" s="38">
        <v>947</v>
      </c>
      <c r="H429" s="41" t="s">
        <v>1327</v>
      </c>
      <c r="I429" s="40" t="s">
        <v>236</v>
      </c>
      <c r="J429" s="141"/>
    </row>
    <row r="430" spans="1:10" ht="28.5" customHeight="1" x14ac:dyDescent="0.2">
      <c r="A430" s="35">
        <f t="shared" si="9"/>
        <v>422</v>
      </c>
      <c r="B430" s="89" t="s">
        <v>1305</v>
      </c>
      <c r="C430" s="2" t="s">
        <v>51</v>
      </c>
      <c r="D430" s="2">
        <v>2017.9</v>
      </c>
      <c r="E430" s="37" t="s">
        <v>1314</v>
      </c>
      <c r="F430" s="38">
        <v>1606</v>
      </c>
      <c r="G430" s="38">
        <v>4036</v>
      </c>
      <c r="H430" s="41" t="s">
        <v>181</v>
      </c>
      <c r="I430" s="40" t="s">
        <v>236</v>
      </c>
    </row>
    <row r="431" spans="1:10" s="10" customFormat="1" ht="28.5" customHeight="1" x14ac:dyDescent="0.2">
      <c r="A431" s="35">
        <f t="shared" si="9"/>
        <v>423</v>
      </c>
      <c r="B431" s="89" t="s">
        <v>1384</v>
      </c>
      <c r="C431" s="2" t="s">
        <v>51</v>
      </c>
      <c r="D431" s="2">
        <v>2017.9</v>
      </c>
      <c r="E431" s="37" t="s">
        <v>1318</v>
      </c>
      <c r="F431" s="38">
        <v>952</v>
      </c>
      <c r="G431" s="38">
        <v>1861</v>
      </c>
      <c r="H431" s="41" t="s">
        <v>124</v>
      </c>
      <c r="I431" s="40" t="s">
        <v>236</v>
      </c>
      <c r="J431" s="145"/>
    </row>
    <row r="432" spans="1:10" ht="28.5" customHeight="1" x14ac:dyDescent="0.2">
      <c r="A432" s="35">
        <f t="shared" si="9"/>
        <v>424</v>
      </c>
      <c r="B432" s="89" t="s">
        <v>1401</v>
      </c>
      <c r="C432" s="2" t="s">
        <v>51</v>
      </c>
      <c r="D432" s="60">
        <v>2017.1</v>
      </c>
      <c r="E432" s="37" t="s">
        <v>1403</v>
      </c>
      <c r="F432" s="38">
        <v>400</v>
      </c>
      <c r="G432" s="235">
        <v>1069</v>
      </c>
      <c r="H432" s="41" t="s">
        <v>6</v>
      </c>
      <c r="I432" s="40" t="s">
        <v>236</v>
      </c>
    </row>
    <row r="433" spans="1:10" ht="28.5" customHeight="1" x14ac:dyDescent="0.2">
      <c r="A433" s="35">
        <f t="shared" si="9"/>
        <v>425</v>
      </c>
      <c r="B433" s="89" t="s">
        <v>1402</v>
      </c>
      <c r="C433" s="2" t="s">
        <v>51</v>
      </c>
      <c r="D433" s="60">
        <v>2017.1</v>
      </c>
      <c r="E433" s="37" t="s">
        <v>921</v>
      </c>
      <c r="F433" s="38">
        <v>400</v>
      </c>
      <c r="G433" s="38">
        <v>1412</v>
      </c>
      <c r="H433" s="41" t="s">
        <v>124</v>
      </c>
      <c r="I433" s="40" t="s">
        <v>236</v>
      </c>
      <c r="J433" s="141"/>
    </row>
    <row r="434" spans="1:10" ht="28.5" customHeight="1" x14ac:dyDescent="0.2">
      <c r="A434" s="35">
        <f t="shared" si="9"/>
        <v>426</v>
      </c>
      <c r="B434" s="89" t="s">
        <v>1406</v>
      </c>
      <c r="C434" s="2" t="s">
        <v>51</v>
      </c>
      <c r="D434" s="2">
        <v>2017.11</v>
      </c>
      <c r="E434" s="37" t="s">
        <v>1416</v>
      </c>
      <c r="F434" s="38">
        <v>1106</v>
      </c>
      <c r="G434" s="38">
        <v>1257</v>
      </c>
      <c r="H434" s="41" t="s">
        <v>180</v>
      </c>
      <c r="I434" s="40" t="s">
        <v>236</v>
      </c>
    </row>
    <row r="435" spans="1:10" ht="28.5" customHeight="1" x14ac:dyDescent="0.2">
      <c r="A435" s="35">
        <f t="shared" si="9"/>
        <v>427</v>
      </c>
      <c r="B435" s="89" t="s">
        <v>1409</v>
      </c>
      <c r="C435" s="2" t="s">
        <v>51</v>
      </c>
      <c r="D435" s="2">
        <v>2017.11</v>
      </c>
      <c r="E435" s="37" t="s">
        <v>1201</v>
      </c>
      <c r="F435" s="38">
        <v>204</v>
      </c>
      <c r="G435" s="38">
        <v>519</v>
      </c>
      <c r="H435" s="41" t="s">
        <v>106</v>
      </c>
      <c r="I435" s="40" t="s">
        <v>236</v>
      </c>
      <c r="J435" s="4" t="s">
        <v>2338</v>
      </c>
    </row>
    <row r="436" spans="1:10" ht="28.5" customHeight="1" x14ac:dyDescent="0.2">
      <c r="A436" s="35">
        <f t="shared" si="9"/>
        <v>428</v>
      </c>
      <c r="B436" s="89" t="s">
        <v>1435</v>
      </c>
      <c r="C436" s="2" t="s">
        <v>51</v>
      </c>
      <c r="D436" s="2">
        <v>2017.12</v>
      </c>
      <c r="E436" s="201" t="s">
        <v>819</v>
      </c>
      <c r="F436" s="38">
        <v>516</v>
      </c>
      <c r="G436" s="38">
        <v>1104</v>
      </c>
      <c r="H436" s="41" t="s">
        <v>404</v>
      </c>
      <c r="I436" s="40" t="s">
        <v>236</v>
      </c>
    </row>
    <row r="437" spans="1:10" ht="28.5" customHeight="1" x14ac:dyDescent="0.2">
      <c r="A437" s="35">
        <f t="shared" si="9"/>
        <v>429</v>
      </c>
      <c r="B437" s="89" t="s">
        <v>1439</v>
      </c>
      <c r="C437" s="2" t="s">
        <v>51</v>
      </c>
      <c r="D437" s="2">
        <v>2017.12</v>
      </c>
      <c r="E437" s="201" t="s">
        <v>903</v>
      </c>
      <c r="F437" s="38">
        <v>1898</v>
      </c>
      <c r="G437" s="38">
        <v>4066</v>
      </c>
      <c r="H437" s="41" t="s">
        <v>109</v>
      </c>
      <c r="I437" s="40" t="s">
        <v>236</v>
      </c>
      <c r="J437" s="1"/>
    </row>
    <row r="438" spans="1:10" ht="27.75" customHeight="1" x14ac:dyDescent="0.2">
      <c r="A438" s="35">
        <f t="shared" si="9"/>
        <v>430</v>
      </c>
      <c r="B438" s="108" t="s">
        <v>1432</v>
      </c>
      <c r="C438" s="22" t="s">
        <v>405</v>
      </c>
      <c r="D438" s="22">
        <v>2017.12</v>
      </c>
      <c r="E438" s="110" t="s">
        <v>1198</v>
      </c>
      <c r="F438" s="23">
        <v>816</v>
      </c>
      <c r="G438" s="23">
        <v>1712</v>
      </c>
      <c r="H438" s="25" t="s">
        <v>189</v>
      </c>
      <c r="I438" s="27" t="s">
        <v>236</v>
      </c>
      <c r="J438" s="141"/>
    </row>
    <row r="439" spans="1:10" ht="27.75" customHeight="1" x14ac:dyDescent="0.2">
      <c r="A439" s="35">
        <f t="shared" si="9"/>
        <v>431</v>
      </c>
      <c r="B439" s="108" t="s">
        <v>1524</v>
      </c>
      <c r="C439" s="22" t="s">
        <v>405</v>
      </c>
      <c r="D439" s="22">
        <v>2018.4</v>
      </c>
      <c r="E439" s="110" t="s">
        <v>1403</v>
      </c>
      <c r="F439" s="23">
        <v>669</v>
      </c>
      <c r="G439" s="23">
        <v>1549</v>
      </c>
      <c r="H439" s="25" t="s">
        <v>1545</v>
      </c>
      <c r="I439" s="27" t="s">
        <v>188</v>
      </c>
      <c r="J439" s="145"/>
    </row>
    <row r="440" spans="1:10" ht="27.75" customHeight="1" x14ac:dyDescent="0.2">
      <c r="A440" s="35">
        <f t="shared" si="9"/>
        <v>432</v>
      </c>
      <c r="B440" s="108" t="s">
        <v>1574</v>
      </c>
      <c r="C440" s="22" t="s">
        <v>405</v>
      </c>
      <c r="D440" s="22">
        <v>2018.5</v>
      </c>
      <c r="E440" s="24" t="s">
        <v>921</v>
      </c>
      <c r="F440" s="23">
        <v>9463</v>
      </c>
      <c r="G440" s="23">
        <v>19629</v>
      </c>
      <c r="H440" s="25" t="s">
        <v>189</v>
      </c>
      <c r="I440" s="27" t="s">
        <v>188</v>
      </c>
      <c r="J440" s="141"/>
    </row>
    <row r="441" spans="1:10" ht="27.75" customHeight="1" x14ac:dyDescent="0.2">
      <c r="A441" s="35">
        <f t="shared" si="9"/>
        <v>433</v>
      </c>
      <c r="B441" s="118" t="s">
        <v>1695</v>
      </c>
      <c r="C441" s="118" t="s">
        <v>2149</v>
      </c>
      <c r="D441" s="118">
        <v>2018.7</v>
      </c>
      <c r="E441" s="119" t="s">
        <v>1649</v>
      </c>
      <c r="F441" s="120">
        <v>3299</v>
      </c>
      <c r="G441" s="120">
        <v>7688</v>
      </c>
      <c r="H441" s="121" t="s">
        <v>106</v>
      </c>
      <c r="I441" s="123" t="s">
        <v>188</v>
      </c>
      <c r="J441" s="141"/>
    </row>
    <row r="442" spans="1:10" ht="27.75" customHeight="1" x14ac:dyDescent="0.2">
      <c r="A442" s="35">
        <f t="shared" si="9"/>
        <v>434</v>
      </c>
      <c r="B442" s="108" t="s">
        <v>1711</v>
      </c>
      <c r="C442" s="134" t="s">
        <v>1684</v>
      </c>
      <c r="D442" s="22">
        <v>2018.9</v>
      </c>
      <c r="E442" s="128" t="s">
        <v>658</v>
      </c>
      <c r="F442" s="129">
        <v>1281</v>
      </c>
      <c r="G442" s="125">
        <v>2895</v>
      </c>
      <c r="H442" s="126" t="s">
        <v>237</v>
      </c>
      <c r="I442" s="127" t="s">
        <v>236</v>
      </c>
      <c r="J442" s="141"/>
    </row>
    <row r="443" spans="1:10" ht="27.75" customHeight="1" x14ac:dyDescent="0.2">
      <c r="A443" s="35">
        <f t="shared" si="9"/>
        <v>435</v>
      </c>
      <c r="B443" s="108" t="s">
        <v>1748</v>
      </c>
      <c r="C443" s="22" t="s">
        <v>2149</v>
      </c>
      <c r="D443" s="22" t="s">
        <v>1714</v>
      </c>
      <c r="E443" s="110" t="s">
        <v>1660</v>
      </c>
      <c r="F443" s="23">
        <v>231</v>
      </c>
      <c r="G443" s="23">
        <v>790</v>
      </c>
      <c r="H443" s="25" t="s">
        <v>1757</v>
      </c>
      <c r="I443" s="27" t="s">
        <v>1759</v>
      </c>
      <c r="J443" s="141"/>
    </row>
    <row r="444" spans="1:10" ht="27.75" customHeight="1" x14ac:dyDescent="0.2">
      <c r="A444" s="35">
        <f t="shared" si="9"/>
        <v>436</v>
      </c>
      <c r="B444" s="108" t="s">
        <v>1777</v>
      </c>
      <c r="C444" s="134" t="s">
        <v>405</v>
      </c>
      <c r="D444" s="22">
        <v>2018.11</v>
      </c>
      <c r="E444" s="24" t="s">
        <v>1778</v>
      </c>
      <c r="F444" s="125">
        <v>578</v>
      </c>
      <c r="G444" s="125">
        <v>1089</v>
      </c>
      <c r="H444" s="126" t="s">
        <v>189</v>
      </c>
      <c r="I444" s="127" t="s">
        <v>188</v>
      </c>
      <c r="J444" s="141" t="s">
        <v>1847</v>
      </c>
    </row>
    <row r="445" spans="1:10" ht="27.75" customHeight="1" x14ac:dyDescent="0.2">
      <c r="A445" s="35">
        <f t="shared" si="9"/>
        <v>437</v>
      </c>
      <c r="B445" s="22" t="s">
        <v>1762</v>
      </c>
      <c r="C445" s="134" t="s">
        <v>405</v>
      </c>
      <c r="D445" s="22">
        <v>2018.11</v>
      </c>
      <c r="E445" s="24" t="s">
        <v>1778</v>
      </c>
      <c r="F445" s="125">
        <v>275</v>
      </c>
      <c r="G445" s="125">
        <v>559</v>
      </c>
      <c r="H445" s="25" t="s">
        <v>189</v>
      </c>
      <c r="I445" s="127" t="s">
        <v>188</v>
      </c>
      <c r="J445" s="141"/>
    </row>
    <row r="446" spans="1:10" ht="27.75" customHeight="1" x14ac:dyDescent="0.2">
      <c r="A446" s="35">
        <f t="shared" si="9"/>
        <v>438</v>
      </c>
      <c r="B446" s="130" t="s">
        <v>1770</v>
      </c>
      <c r="C446" s="152" t="s">
        <v>405</v>
      </c>
      <c r="D446" s="22">
        <v>2018.11</v>
      </c>
      <c r="E446" s="24" t="s">
        <v>1781</v>
      </c>
      <c r="F446" s="125">
        <v>1058</v>
      </c>
      <c r="G446" s="125">
        <v>1538</v>
      </c>
      <c r="H446" s="25" t="s">
        <v>189</v>
      </c>
      <c r="I446" s="127" t="s">
        <v>188</v>
      </c>
    </row>
    <row r="447" spans="1:10" ht="27.75" customHeight="1" x14ac:dyDescent="0.2">
      <c r="A447" s="35">
        <f t="shared" si="9"/>
        <v>439</v>
      </c>
      <c r="B447" s="108" t="s">
        <v>1792</v>
      </c>
      <c r="C447" s="134" t="s">
        <v>405</v>
      </c>
      <c r="D447" s="22">
        <v>2018.11</v>
      </c>
      <c r="E447" s="128" t="s">
        <v>1795</v>
      </c>
      <c r="F447" s="129">
        <v>237</v>
      </c>
      <c r="G447" s="125">
        <v>622</v>
      </c>
      <c r="H447" s="25" t="s">
        <v>109</v>
      </c>
      <c r="I447" s="151" t="s">
        <v>188</v>
      </c>
    </row>
    <row r="448" spans="1:10" ht="27.75" customHeight="1" x14ac:dyDescent="0.2">
      <c r="A448" s="35">
        <f t="shared" si="9"/>
        <v>440</v>
      </c>
      <c r="B448" s="103" t="s">
        <v>1811</v>
      </c>
      <c r="C448" s="154" t="s">
        <v>2270</v>
      </c>
      <c r="D448" s="103">
        <v>2018.12</v>
      </c>
      <c r="E448" s="124" t="s">
        <v>1827</v>
      </c>
      <c r="F448" s="105">
        <v>2023</v>
      </c>
      <c r="G448" s="105">
        <v>4537</v>
      </c>
      <c r="H448" s="138" t="s">
        <v>109</v>
      </c>
      <c r="I448" s="127" t="s">
        <v>146</v>
      </c>
    </row>
    <row r="449" spans="1:10" ht="27.75" customHeight="1" x14ac:dyDescent="0.2">
      <c r="A449" s="35">
        <f t="shared" si="9"/>
        <v>441</v>
      </c>
      <c r="B449" s="22" t="s">
        <v>1818</v>
      </c>
      <c r="C449" s="134" t="s">
        <v>2161</v>
      </c>
      <c r="D449" s="22">
        <v>2018.12</v>
      </c>
      <c r="E449" s="128" t="s">
        <v>1016</v>
      </c>
      <c r="F449" s="23">
        <v>677</v>
      </c>
      <c r="G449" s="23">
        <v>1445</v>
      </c>
      <c r="H449" s="126" t="s">
        <v>109</v>
      </c>
      <c r="I449" s="127" t="s">
        <v>146</v>
      </c>
    </row>
    <row r="450" spans="1:10" ht="27.75" customHeight="1" x14ac:dyDescent="0.2">
      <c r="A450" s="35">
        <f t="shared" si="9"/>
        <v>442</v>
      </c>
      <c r="B450" s="22" t="s">
        <v>1903</v>
      </c>
      <c r="C450" s="134" t="s">
        <v>2275</v>
      </c>
      <c r="D450" s="22">
        <v>2019.4</v>
      </c>
      <c r="E450" s="128" t="s">
        <v>1915</v>
      </c>
      <c r="F450" s="23">
        <v>525</v>
      </c>
      <c r="G450" s="23">
        <v>1028</v>
      </c>
      <c r="H450" s="126" t="s">
        <v>237</v>
      </c>
      <c r="I450" s="127" t="s">
        <v>236</v>
      </c>
    </row>
    <row r="451" spans="1:10" ht="27.75" customHeight="1" x14ac:dyDescent="0.2">
      <c r="A451" s="35">
        <f t="shared" si="9"/>
        <v>443</v>
      </c>
      <c r="B451" s="22" t="s">
        <v>1937</v>
      </c>
      <c r="C451" s="134" t="s">
        <v>1684</v>
      </c>
      <c r="D451" s="22">
        <v>2019.5</v>
      </c>
      <c r="E451" s="128" t="s">
        <v>1897</v>
      </c>
      <c r="F451" s="23">
        <v>373</v>
      </c>
      <c r="G451" s="23">
        <v>763</v>
      </c>
      <c r="H451" s="126" t="s">
        <v>237</v>
      </c>
      <c r="I451" s="127" t="s">
        <v>236</v>
      </c>
    </row>
    <row r="452" spans="1:10" ht="27.75" customHeight="1" x14ac:dyDescent="0.2">
      <c r="A452" s="35">
        <f t="shared" si="9"/>
        <v>444</v>
      </c>
      <c r="B452" s="22" t="s">
        <v>2280</v>
      </c>
      <c r="C452" s="134" t="s">
        <v>2161</v>
      </c>
      <c r="D452" s="22">
        <v>2019.5</v>
      </c>
      <c r="E452" s="128" t="s">
        <v>1943</v>
      </c>
      <c r="F452" s="23">
        <v>306</v>
      </c>
      <c r="G452" s="23">
        <v>523</v>
      </c>
      <c r="H452" s="126" t="s">
        <v>181</v>
      </c>
      <c r="I452" s="127" t="s">
        <v>236</v>
      </c>
    </row>
    <row r="453" spans="1:10" ht="27.75" customHeight="1" x14ac:dyDescent="0.2">
      <c r="A453" s="35">
        <f t="shared" si="9"/>
        <v>445</v>
      </c>
      <c r="B453" s="22" t="s">
        <v>1959</v>
      </c>
      <c r="C453" s="134" t="s">
        <v>405</v>
      </c>
      <c r="D453" s="22">
        <v>2019.6</v>
      </c>
      <c r="E453" s="128" t="s">
        <v>1832</v>
      </c>
      <c r="F453" s="23">
        <v>824</v>
      </c>
      <c r="G453" s="23">
        <v>1512</v>
      </c>
      <c r="H453" s="126" t="s">
        <v>1904</v>
      </c>
      <c r="I453" s="127" t="s">
        <v>146</v>
      </c>
      <c r="J453" s="1"/>
    </row>
    <row r="454" spans="1:10" ht="27.75" customHeight="1" x14ac:dyDescent="0.2">
      <c r="A454" s="35">
        <f t="shared" si="9"/>
        <v>446</v>
      </c>
      <c r="B454" s="22" t="s">
        <v>1967</v>
      </c>
      <c r="C454" s="134" t="s">
        <v>2161</v>
      </c>
      <c r="D454" s="22">
        <v>2019.7</v>
      </c>
      <c r="E454" s="128" t="s">
        <v>1976</v>
      </c>
      <c r="F454" s="23">
        <v>1674</v>
      </c>
      <c r="G454" s="23">
        <v>4463</v>
      </c>
      <c r="H454" s="126" t="s">
        <v>237</v>
      </c>
      <c r="I454" s="127" t="s">
        <v>236</v>
      </c>
    </row>
    <row r="455" spans="1:10" ht="27.75" customHeight="1" x14ac:dyDescent="0.2">
      <c r="A455" s="35">
        <f t="shared" si="9"/>
        <v>447</v>
      </c>
      <c r="B455" s="22" t="s">
        <v>1992</v>
      </c>
      <c r="C455" s="134" t="s">
        <v>2297</v>
      </c>
      <c r="D455" s="22">
        <v>2019.8</v>
      </c>
      <c r="E455" s="128" t="s">
        <v>2005</v>
      </c>
      <c r="F455" s="23">
        <v>886</v>
      </c>
      <c r="G455" s="23">
        <v>1900</v>
      </c>
      <c r="H455" s="126" t="s">
        <v>237</v>
      </c>
      <c r="I455" s="127" t="s">
        <v>146</v>
      </c>
      <c r="J455" s="141"/>
    </row>
    <row r="456" spans="1:10" ht="28.5" customHeight="1" x14ac:dyDescent="0.2">
      <c r="A456" s="35">
        <f t="shared" si="9"/>
        <v>448</v>
      </c>
      <c r="B456" s="89" t="s">
        <v>1461</v>
      </c>
      <c r="C456" s="2" t="s">
        <v>51</v>
      </c>
      <c r="D456" s="2">
        <v>2018.1</v>
      </c>
      <c r="E456" s="37" t="s">
        <v>667</v>
      </c>
      <c r="F456" s="38">
        <v>200</v>
      </c>
      <c r="G456" s="38">
        <v>289</v>
      </c>
      <c r="H456" s="41" t="s">
        <v>108</v>
      </c>
      <c r="I456" s="40" t="s">
        <v>236</v>
      </c>
      <c r="J456" s="1"/>
    </row>
    <row r="457" spans="1:10" ht="28.5" customHeight="1" x14ac:dyDescent="0.2">
      <c r="A457" s="35">
        <f t="shared" si="9"/>
        <v>449</v>
      </c>
      <c r="B457" s="2" t="s">
        <v>1465</v>
      </c>
      <c r="C457" s="2" t="s">
        <v>51</v>
      </c>
      <c r="D457" s="2">
        <v>2018.1</v>
      </c>
      <c r="E457" s="37" t="s">
        <v>1471</v>
      </c>
      <c r="F457" s="38">
        <v>201</v>
      </c>
      <c r="G457" s="38">
        <v>427</v>
      </c>
      <c r="H457" s="41" t="s">
        <v>235</v>
      </c>
      <c r="I457" s="40" t="s">
        <v>236</v>
      </c>
    </row>
    <row r="458" spans="1:10" ht="28.5" customHeight="1" x14ac:dyDescent="0.2">
      <c r="A458" s="35">
        <f t="shared" si="9"/>
        <v>450</v>
      </c>
      <c r="B458" s="2" t="s">
        <v>1499</v>
      </c>
      <c r="C458" s="2" t="s">
        <v>51</v>
      </c>
      <c r="D458" s="2">
        <v>2018.3</v>
      </c>
      <c r="E458" s="37" t="s">
        <v>886</v>
      </c>
      <c r="F458" s="38">
        <v>893</v>
      </c>
      <c r="G458" s="38">
        <v>1559</v>
      </c>
      <c r="H458" s="41" t="s">
        <v>6</v>
      </c>
      <c r="I458" s="40" t="s">
        <v>188</v>
      </c>
    </row>
    <row r="459" spans="1:10" ht="28.5" customHeight="1" x14ac:dyDescent="0.2">
      <c r="A459" s="35">
        <f t="shared" si="9"/>
        <v>451</v>
      </c>
      <c r="B459" s="2" t="s">
        <v>1586</v>
      </c>
      <c r="C459" s="2" t="s">
        <v>51</v>
      </c>
      <c r="D459" s="2">
        <v>2018.6</v>
      </c>
      <c r="E459" s="37" t="s">
        <v>1592</v>
      </c>
      <c r="F459" s="38">
        <v>960</v>
      </c>
      <c r="G459" s="38">
        <v>1725</v>
      </c>
      <c r="H459" s="41" t="s">
        <v>124</v>
      </c>
      <c r="I459" s="40" t="s">
        <v>1603</v>
      </c>
      <c r="J459" s="4" t="s">
        <v>1849</v>
      </c>
    </row>
    <row r="460" spans="1:10" s="10" customFormat="1" ht="28.5" customHeight="1" x14ac:dyDescent="0.2">
      <c r="A460" s="35">
        <f t="shared" si="9"/>
        <v>452</v>
      </c>
      <c r="B460" s="172" t="s">
        <v>1688</v>
      </c>
      <c r="C460" s="87" t="s">
        <v>51</v>
      </c>
      <c r="D460" s="2">
        <v>2018.9</v>
      </c>
      <c r="E460" s="37" t="s">
        <v>1679</v>
      </c>
      <c r="F460" s="219">
        <v>772</v>
      </c>
      <c r="G460" s="219">
        <v>1769</v>
      </c>
      <c r="H460" s="41" t="s">
        <v>181</v>
      </c>
      <c r="I460" s="257" t="s">
        <v>236</v>
      </c>
      <c r="J460" s="141"/>
    </row>
    <row r="461" spans="1:10" s="10" customFormat="1" ht="28.5" customHeight="1" x14ac:dyDescent="0.2">
      <c r="A461" s="35">
        <f t="shared" si="9"/>
        <v>453</v>
      </c>
      <c r="B461" s="2" t="s">
        <v>1675</v>
      </c>
      <c r="C461" s="87" t="s">
        <v>51</v>
      </c>
      <c r="D461" s="2">
        <v>2018.9</v>
      </c>
      <c r="E461" s="37" t="s">
        <v>1319</v>
      </c>
      <c r="F461" s="219">
        <v>593</v>
      </c>
      <c r="G461" s="219">
        <v>1264</v>
      </c>
      <c r="H461" s="41" t="s">
        <v>180</v>
      </c>
      <c r="I461" s="257" t="s">
        <v>236</v>
      </c>
      <c r="J461" s="141"/>
    </row>
    <row r="462" spans="1:10" s="10" customFormat="1" ht="28.5" customHeight="1" x14ac:dyDescent="0.2">
      <c r="A462" s="35">
        <f t="shared" si="9"/>
        <v>454</v>
      </c>
      <c r="B462" s="89" t="s">
        <v>1677</v>
      </c>
      <c r="C462" s="87" t="s">
        <v>51</v>
      </c>
      <c r="D462" s="2">
        <v>2018.9</v>
      </c>
      <c r="E462" s="37" t="s">
        <v>1683</v>
      </c>
      <c r="F462" s="219">
        <v>766</v>
      </c>
      <c r="G462" s="219">
        <v>1566</v>
      </c>
      <c r="H462" s="233" t="s">
        <v>237</v>
      </c>
      <c r="I462" s="257" t="s">
        <v>236</v>
      </c>
      <c r="J462" s="144"/>
    </row>
    <row r="463" spans="1:10" s="10" customFormat="1" ht="28.5" customHeight="1" x14ac:dyDescent="0.2">
      <c r="A463" s="35">
        <f t="shared" si="9"/>
        <v>455</v>
      </c>
      <c r="B463" s="2" t="s">
        <v>1809</v>
      </c>
      <c r="C463" s="180" t="s">
        <v>51</v>
      </c>
      <c r="D463" s="2">
        <v>2018.12</v>
      </c>
      <c r="E463" s="199" t="s">
        <v>1807</v>
      </c>
      <c r="F463" s="38">
        <v>431</v>
      </c>
      <c r="G463" s="38">
        <v>853</v>
      </c>
      <c r="H463" s="233" t="s">
        <v>189</v>
      </c>
      <c r="I463" s="257" t="s">
        <v>146</v>
      </c>
      <c r="J463" s="4"/>
    </row>
    <row r="464" spans="1:10" s="10" customFormat="1" ht="28.5" customHeight="1" x14ac:dyDescent="0.2">
      <c r="A464" s="35">
        <f t="shared" si="9"/>
        <v>456</v>
      </c>
      <c r="B464" s="2" t="s">
        <v>1821</v>
      </c>
      <c r="C464" s="180" t="s">
        <v>51</v>
      </c>
      <c r="D464" s="2">
        <v>2018.12</v>
      </c>
      <c r="E464" s="198" t="s">
        <v>885</v>
      </c>
      <c r="F464" s="38">
        <v>364</v>
      </c>
      <c r="G464" s="38">
        <v>670</v>
      </c>
      <c r="H464" s="233" t="s">
        <v>109</v>
      </c>
      <c r="I464" s="257" t="s">
        <v>146</v>
      </c>
      <c r="J464" s="4"/>
    </row>
    <row r="465" spans="1:10" s="10" customFormat="1" ht="28.5" customHeight="1" x14ac:dyDescent="0.2">
      <c r="A465" s="35">
        <f t="shared" si="9"/>
        <v>457</v>
      </c>
      <c r="B465" s="36" t="s">
        <v>1831</v>
      </c>
      <c r="C465" s="44" t="s">
        <v>51</v>
      </c>
      <c r="D465" s="190">
        <v>2019.1</v>
      </c>
      <c r="E465" s="44" t="s">
        <v>1832</v>
      </c>
      <c r="F465" s="218">
        <v>1555</v>
      </c>
      <c r="G465" s="218">
        <v>2880</v>
      </c>
      <c r="H465" s="240" t="s">
        <v>108</v>
      </c>
      <c r="I465" s="261" t="s">
        <v>146</v>
      </c>
      <c r="J465" s="141" t="s">
        <v>2339</v>
      </c>
    </row>
    <row r="466" spans="1:10" ht="28.5" customHeight="1" x14ac:dyDescent="0.2">
      <c r="A466" s="35">
        <f t="shared" si="9"/>
        <v>458</v>
      </c>
      <c r="B466" s="36" t="s">
        <v>1856</v>
      </c>
      <c r="C466" s="44" t="s">
        <v>51</v>
      </c>
      <c r="D466" s="190">
        <v>2019.2</v>
      </c>
      <c r="E466" s="36" t="s">
        <v>667</v>
      </c>
      <c r="F466" s="217">
        <v>191</v>
      </c>
      <c r="G466" s="217">
        <v>448</v>
      </c>
      <c r="H466" s="239" t="s">
        <v>189</v>
      </c>
      <c r="I466" s="260" t="s">
        <v>146</v>
      </c>
      <c r="J466" s="141"/>
    </row>
    <row r="467" spans="1:10" s="10" customFormat="1" ht="28.5" customHeight="1" x14ac:dyDescent="0.2">
      <c r="A467" s="35">
        <f t="shared" si="9"/>
        <v>459</v>
      </c>
      <c r="B467" s="2" t="s">
        <v>1962</v>
      </c>
      <c r="C467" s="180" t="s">
        <v>51</v>
      </c>
      <c r="D467" s="2">
        <v>2019.6</v>
      </c>
      <c r="E467" s="199" t="s">
        <v>1955</v>
      </c>
      <c r="F467" s="38">
        <v>1838</v>
      </c>
      <c r="G467" s="38">
        <v>5183</v>
      </c>
      <c r="H467" s="233" t="s">
        <v>237</v>
      </c>
      <c r="I467" s="257" t="s">
        <v>146</v>
      </c>
      <c r="J467" s="141"/>
    </row>
    <row r="468" spans="1:10" s="10" customFormat="1" ht="28.5" customHeight="1" x14ac:dyDescent="0.2">
      <c r="A468" s="35">
        <f t="shared" si="9"/>
        <v>460</v>
      </c>
      <c r="B468" s="2" t="s">
        <v>1968</v>
      </c>
      <c r="C468" s="180" t="s">
        <v>51</v>
      </c>
      <c r="D468" s="2">
        <v>2019.7</v>
      </c>
      <c r="E468" s="199" t="s">
        <v>1897</v>
      </c>
      <c r="F468" s="38">
        <v>254</v>
      </c>
      <c r="G468" s="38">
        <v>539</v>
      </c>
      <c r="H468" s="233" t="s">
        <v>237</v>
      </c>
      <c r="I468" s="257" t="s">
        <v>146</v>
      </c>
      <c r="J468" s="4"/>
    </row>
    <row r="469" spans="1:10" s="10" customFormat="1" ht="28.5" customHeight="1" x14ac:dyDescent="0.2">
      <c r="A469" s="35">
        <f t="shared" si="9"/>
        <v>461</v>
      </c>
      <c r="B469" s="2" t="s">
        <v>1991</v>
      </c>
      <c r="C469" s="180" t="s">
        <v>51</v>
      </c>
      <c r="D469" s="2">
        <v>2019.8</v>
      </c>
      <c r="E469" s="199" t="s">
        <v>1561</v>
      </c>
      <c r="F469" s="38">
        <v>444</v>
      </c>
      <c r="G469" s="38">
        <v>854</v>
      </c>
      <c r="H469" s="233" t="s">
        <v>1904</v>
      </c>
      <c r="I469" s="257" t="s">
        <v>146</v>
      </c>
      <c r="J469" s="4"/>
    </row>
    <row r="470" spans="1:10" s="10" customFormat="1" ht="28.5" customHeight="1" x14ac:dyDescent="0.2">
      <c r="A470" s="35">
        <f t="shared" si="9"/>
        <v>462</v>
      </c>
      <c r="B470" s="2" t="s">
        <v>1996</v>
      </c>
      <c r="C470" s="180" t="s">
        <v>51</v>
      </c>
      <c r="D470" s="2">
        <v>2019.8</v>
      </c>
      <c r="E470" s="199" t="s">
        <v>2004</v>
      </c>
      <c r="F470" s="38">
        <v>2330</v>
      </c>
      <c r="G470" s="38">
        <v>5953</v>
      </c>
      <c r="H470" s="233" t="s">
        <v>1921</v>
      </c>
      <c r="I470" s="257" t="s">
        <v>146</v>
      </c>
      <c r="J470" s="4" t="s">
        <v>1849</v>
      </c>
    </row>
    <row r="471" spans="1:10" s="10" customFormat="1" ht="28.5" customHeight="1" x14ac:dyDescent="0.2">
      <c r="A471" s="35">
        <f t="shared" si="9"/>
        <v>463</v>
      </c>
      <c r="B471" s="2" t="s">
        <v>2097</v>
      </c>
      <c r="C471" s="180" t="s">
        <v>51</v>
      </c>
      <c r="D471" s="2">
        <v>2019.12</v>
      </c>
      <c r="E471" s="199" t="s">
        <v>1561</v>
      </c>
      <c r="F471" s="38">
        <v>369</v>
      </c>
      <c r="G471" s="38">
        <v>785</v>
      </c>
      <c r="H471" s="233" t="s">
        <v>237</v>
      </c>
      <c r="I471" s="257" t="s">
        <v>236</v>
      </c>
      <c r="J471" s="141"/>
    </row>
    <row r="472" spans="1:10" s="10" customFormat="1" ht="28.5" customHeight="1" x14ac:dyDescent="0.2">
      <c r="A472" s="35">
        <f t="shared" si="9"/>
        <v>464</v>
      </c>
      <c r="B472" s="2" t="s">
        <v>2100</v>
      </c>
      <c r="C472" s="180" t="s">
        <v>51</v>
      </c>
      <c r="D472" s="2">
        <v>2019.12</v>
      </c>
      <c r="E472" s="199" t="s">
        <v>2091</v>
      </c>
      <c r="F472" s="38">
        <v>721</v>
      </c>
      <c r="G472" s="38">
        <v>1465</v>
      </c>
      <c r="H472" s="233" t="s">
        <v>181</v>
      </c>
      <c r="I472" s="257" t="s">
        <v>236</v>
      </c>
      <c r="J472" s="141"/>
    </row>
    <row r="473" spans="1:10" ht="27.75" customHeight="1" x14ac:dyDescent="0.2">
      <c r="A473" s="314" t="s">
        <v>2336</v>
      </c>
      <c r="B473" s="315"/>
      <c r="C473" s="315"/>
      <c r="D473" s="315"/>
      <c r="E473" s="315"/>
      <c r="F473" s="315"/>
      <c r="G473" s="315"/>
      <c r="H473" s="315"/>
      <c r="I473" s="316"/>
      <c r="J473" s="141"/>
    </row>
    <row r="474" spans="1:10" s="26" customFormat="1" ht="28.5" customHeight="1" x14ac:dyDescent="0.2">
      <c r="A474" s="35">
        <f>ROW()-9</f>
        <v>465</v>
      </c>
      <c r="B474" s="173" t="s">
        <v>159</v>
      </c>
      <c r="C474" s="75" t="s">
        <v>327</v>
      </c>
      <c r="D474" s="75">
        <v>2010.12</v>
      </c>
      <c r="E474" s="204" t="s">
        <v>1243</v>
      </c>
      <c r="F474" s="221">
        <v>2835</v>
      </c>
      <c r="G474" s="221">
        <v>4512</v>
      </c>
      <c r="H474" s="242" t="s">
        <v>124</v>
      </c>
      <c r="I474" s="265" t="s">
        <v>236</v>
      </c>
      <c r="J474" s="4"/>
    </row>
    <row r="475" spans="1:10" s="26" customFormat="1" ht="28.5" customHeight="1" x14ac:dyDescent="0.2">
      <c r="A475" s="35">
        <f t="shared" ref="A475:A492" si="10">ROW()-9</f>
        <v>466</v>
      </c>
      <c r="B475" s="173" t="s">
        <v>285</v>
      </c>
      <c r="C475" s="75" t="s">
        <v>327</v>
      </c>
      <c r="D475" s="75">
        <v>2011.11</v>
      </c>
      <c r="E475" s="204" t="s">
        <v>1196</v>
      </c>
      <c r="F475" s="221">
        <v>3981</v>
      </c>
      <c r="G475" s="221">
        <v>6960</v>
      </c>
      <c r="H475" s="243" t="s">
        <v>189</v>
      </c>
      <c r="I475" s="266" t="s">
        <v>236</v>
      </c>
      <c r="J475" s="4"/>
    </row>
    <row r="476" spans="1:10" s="26" customFormat="1" ht="28.5" customHeight="1" x14ac:dyDescent="0.2">
      <c r="A476" s="35">
        <f t="shared" si="10"/>
        <v>467</v>
      </c>
      <c r="B476" s="173" t="s">
        <v>325</v>
      </c>
      <c r="C476" s="75" t="s">
        <v>327</v>
      </c>
      <c r="D476" s="173">
        <v>2012.6</v>
      </c>
      <c r="E476" s="204" t="s">
        <v>1102</v>
      </c>
      <c r="F476" s="221">
        <v>2346</v>
      </c>
      <c r="G476" s="221">
        <v>3337</v>
      </c>
      <c r="H476" s="243" t="s">
        <v>6</v>
      </c>
      <c r="I476" s="266" t="s">
        <v>236</v>
      </c>
      <c r="J476" s="4"/>
    </row>
    <row r="477" spans="1:10" s="26" customFormat="1" ht="28.5" customHeight="1" x14ac:dyDescent="0.2">
      <c r="A477" s="35">
        <f t="shared" si="10"/>
        <v>468</v>
      </c>
      <c r="B477" s="173" t="s">
        <v>326</v>
      </c>
      <c r="C477" s="75" t="s">
        <v>327</v>
      </c>
      <c r="D477" s="173">
        <v>2012.6</v>
      </c>
      <c r="E477" s="204" t="s">
        <v>1102</v>
      </c>
      <c r="F477" s="221">
        <v>1518</v>
      </c>
      <c r="G477" s="221">
        <v>2234</v>
      </c>
      <c r="H477" s="243" t="s">
        <v>6</v>
      </c>
      <c r="I477" s="266" t="s">
        <v>236</v>
      </c>
      <c r="J477" s="4"/>
    </row>
    <row r="478" spans="1:10" s="26" customFormat="1" ht="28.5" customHeight="1" x14ac:dyDescent="0.2">
      <c r="A478" s="35">
        <f t="shared" si="10"/>
        <v>469</v>
      </c>
      <c r="B478" s="75" t="s">
        <v>329</v>
      </c>
      <c r="C478" s="75" t="s">
        <v>327</v>
      </c>
      <c r="D478" s="173">
        <v>2013.2</v>
      </c>
      <c r="E478" s="204" t="s">
        <v>1174</v>
      </c>
      <c r="F478" s="221">
        <v>1561</v>
      </c>
      <c r="G478" s="221">
        <v>5288</v>
      </c>
      <c r="H478" s="243" t="s">
        <v>252</v>
      </c>
      <c r="I478" s="266" t="s">
        <v>236</v>
      </c>
      <c r="J478" s="141"/>
    </row>
    <row r="479" spans="1:10" s="26" customFormat="1" ht="28.5" customHeight="1" x14ac:dyDescent="0.2">
      <c r="A479" s="35">
        <f t="shared" si="10"/>
        <v>470</v>
      </c>
      <c r="B479" s="75" t="s">
        <v>335</v>
      </c>
      <c r="C479" s="75" t="s">
        <v>327</v>
      </c>
      <c r="D479" s="173">
        <v>2013.3</v>
      </c>
      <c r="E479" s="204" t="s">
        <v>1178</v>
      </c>
      <c r="F479" s="221">
        <v>2433</v>
      </c>
      <c r="G479" s="221">
        <v>5947</v>
      </c>
      <c r="H479" s="243" t="s">
        <v>254</v>
      </c>
      <c r="I479" s="266" t="s">
        <v>236</v>
      </c>
      <c r="J479" s="141"/>
    </row>
    <row r="480" spans="1:10" s="26" customFormat="1" ht="28.5" customHeight="1" x14ac:dyDescent="0.2">
      <c r="A480" s="35">
        <f t="shared" si="10"/>
        <v>471</v>
      </c>
      <c r="B480" s="75" t="s">
        <v>338</v>
      </c>
      <c r="C480" s="75" t="s">
        <v>327</v>
      </c>
      <c r="D480" s="173">
        <v>2013.4</v>
      </c>
      <c r="E480" s="204" t="s">
        <v>1179</v>
      </c>
      <c r="F480" s="221">
        <v>2632</v>
      </c>
      <c r="G480" s="221">
        <v>4792</v>
      </c>
      <c r="H480" s="243" t="s">
        <v>189</v>
      </c>
      <c r="I480" s="266" t="s">
        <v>236</v>
      </c>
      <c r="J480" s="4"/>
    </row>
    <row r="481" spans="1:223" s="13" customFormat="1" ht="28.5" customHeight="1" x14ac:dyDescent="0.2">
      <c r="A481" s="35">
        <f t="shared" si="10"/>
        <v>472</v>
      </c>
      <c r="B481" s="75" t="s">
        <v>339</v>
      </c>
      <c r="C481" s="75" t="s">
        <v>327</v>
      </c>
      <c r="D481" s="173">
        <v>2013.4</v>
      </c>
      <c r="E481" s="204" t="s">
        <v>1179</v>
      </c>
      <c r="F481" s="221">
        <v>2499</v>
      </c>
      <c r="G481" s="221">
        <v>4958</v>
      </c>
      <c r="H481" s="243" t="s">
        <v>109</v>
      </c>
      <c r="I481" s="266" t="s">
        <v>236</v>
      </c>
      <c r="J481" s="4"/>
    </row>
    <row r="482" spans="1:223" s="26" customFormat="1" ht="28.5" customHeight="1" x14ac:dyDescent="0.2">
      <c r="A482" s="35">
        <f t="shared" si="10"/>
        <v>473</v>
      </c>
      <c r="B482" s="75" t="s">
        <v>340</v>
      </c>
      <c r="C482" s="75" t="s">
        <v>327</v>
      </c>
      <c r="D482" s="173">
        <v>2013.4</v>
      </c>
      <c r="E482" s="204" t="s">
        <v>1179</v>
      </c>
      <c r="F482" s="221">
        <v>2057</v>
      </c>
      <c r="G482" s="221">
        <v>4949</v>
      </c>
      <c r="H482" s="243" t="s">
        <v>189</v>
      </c>
      <c r="I482" s="266" t="s">
        <v>236</v>
      </c>
      <c r="J482" s="4"/>
    </row>
    <row r="483" spans="1:223" s="26" customFormat="1" ht="28.5" customHeight="1" x14ac:dyDescent="0.2">
      <c r="A483" s="35">
        <f t="shared" si="10"/>
        <v>474</v>
      </c>
      <c r="B483" s="75" t="s">
        <v>301</v>
      </c>
      <c r="C483" s="75" t="s">
        <v>327</v>
      </c>
      <c r="D483" s="173">
        <v>2013.4</v>
      </c>
      <c r="E483" s="204" t="s">
        <v>996</v>
      </c>
      <c r="F483" s="221">
        <v>1285</v>
      </c>
      <c r="G483" s="221">
        <v>2699</v>
      </c>
      <c r="H483" s="243" t="s">
        <v>109</v>
      </c>
      <c r="I483" s="266" t="s">
        <v>236</v>
      </c>
      <c r="J483" s="4" t="s">
        <v>2341</v>
      </c>
    </row>
    <row r="484" spans="1:223" s="26" customFormat="1" ht="28.5" customHeight="1" x14ac:dyDescent="0.2">
      <c r="A484" s="35">
        <f t="shared" si="10"/>
        <v>475</v>
      </c>
      <c r="B484" s="75" t="s">
        <v>373</v>
      </c>
      <c r="C484" s="75" t="s">
        <v>327</v>
      </c>
      <c r="D484" s="173">
        <v>2013.9</v>
      </c>
      <c r="E484" s="204" t="s">
        <v>1075</v>
      </c>
      <c r="F484" s="221">
        <v>1389</v>
      </c>
      <c r="G484" s="221">
        <v>2725</v>
      </c>
      <c r="H484" s="243" t="s">
        <v>254</v>
      </c>
      <c r="I484" s="266" t="s">
        <v>236</v>
      </c>
      <c r="J484" s="4"/>
    </row>
    <row r="485" spans="1:223" ht="27.75" customHeight="1" x14ac:dyDescent="0.2">
      <c r="A485" s="35">
        <f t="shared" si="10"/>
        <v>476</v>
      </c>
      <c r="B485" s="22" t="s">
        <v>736</v>
      </c>
      <c r="C485" s="22" t="s">
        <v>2220</v>
      </c>
      <c r="D485" s="22">
        <v>2016.9</v>
      </c>
      <c r="E485" s="24" t="s">
        <v>983</v>
      </c>
      <c r="F485" s="23">
        <v>2057</v>
      </c>
      <c r="G485" s="23">
        <v>3604</v>
      </c>
      <c r="H485" s="25" t="s">
        <v>180</v>
      </c>
      <c r="I485" s="27" t="s">
        <v>236</v>
      </c>
      <c r="J485" s="141"/>
    </row>
    <row r="486" spans="1:223" ht="27.75" customHeight="1" x14ac:dyDescent="0.2">
      <c r="A486" s="35">
        <f t="shared" si="10"/>
        <v>477</v>
      </c>
      <c r="B486" s="103" t="s">
        <v>1362</v>
      </c>
      <c r="C486" s="155" t="s">
        <v>2220</v>
      </c>
      <c r="D486" s="103">
        <v>2016.11</v>
      </c>
      <c r="E486" s="104" t="s">
        <v>997</v>
      </c>
      <c r="F486" s="228">
        <v>3592</v>
      </c>
      <c r="G486" s="234">
        <v>7123</v>
      </c>
      <c r="H486" s="254" t="s">
        <v>189</v>
      </c>
      <c r="I486" s="276" t="s">
        <v>236</v>
      </c>
    </row>
    <row r="487" spans="1:223" ht="27.75" customHeight="1" x14ac:dyDescent="0.2">
      <c r="A487" s="35">
        <f t="shared" si="10"/>
        <v>478</v>
      </c>
      <c r="B487" s="108" t="s">
        <v>1458</v>
      </c>
      <c r="C487" s="22" t="s">
        <v>1474</v>
      </c>
      <c r="D487" s="22">
        <v>2018.1</v>
      </c>
      <c r="E487" s="24" t="s">
        <v>1466</v>
      </c>
      <c r="F487" s="23">
        <v>1098</v>
      </c>
      <c r="G487" s="23">
        <v>2234</v>
      </c>
      <c r="H487" s="25" t="s">
        <v>124</v>
      </c>
      <c r="I487" s="27" t="s">
        <v>236</v>
      </c>
      <c r="J487" s="5"/>
    </row>
    <row r="488" spans="1:223" ht="27.75" customHeight="1" x14ac:dyDescent="0.2">
      <c r="A488" s="35">
        <f t="shared" si="10"/>
        <v>479</v>
      </c>
      <c r="B488" s="15" t="s">
        <v>1838</v>
      </c>
      <c r="C488" s="16" t="s">
        <v>1474</v>
      </c>
      <c r="D488" s="139">
        <v>2019.1</v>
      </c>
      <c r="E488" s="16" t="s">
        <v>1001</v>
      </c>
      <c r="F488" s="137">
        <v>2467</v>
      </c>
      <c r="G488" s="137">
        <v>5511</v>
      </c>
      <c r="H488" s="135" t="s">
        <v>1837</v>
      </c>
      <c r="I488" s="136" t="s">
        <v>146</v>
      </c>
      <c r="J488" s="4" t="s">
        <v>1787</v>
      </c>
    </row>
    <row r="489" spans="1:223" ht="27.75" customHeight="1" x14ac:dyDescent="0.2">
      <c r="A489" s="35">
        <f t="shared" si="10"/>
        <v>480</v>
      </c>
      <c r="B489" s="15" t="s">
        <v>1839</v>
      </c>
      <c r="C489" s="16" t="s">
        <v>1474</v>
      </c>
      <c r="D489" s="139">
        <v>2019.1</v>
      </c>
      <c r="E489" s="15" t="s">
        <v>1840</v>
      </c>
      <c r="F489" s="137">
        <v>2357</v>
      </c>
      <c r="G489" s="137">
        <v>5269</v>
      </c>
      <c r="H489" s="135" t="s">
        <v>181</v>
      </c>
      <c r="I489" s="136" t="s">
        <v>146</v>
      </c>
      <c r="J489" s="4" t="s">
        <v>1849</v>
      </c>
    </row>
    <row r="490" spans="1:223" ht="28.5" customHeight="1" x14ac:dyDescent="0.2">
      <c r="A490" s="35">
        <f t="shared" si="10"/>
        <v>481</v>
      </c>
      <c r="B490" s="36" t="s">
        <v>1858</v>
      </c>
      <c r="C490" s="16" t="s">
        <v>1474</v>
      </c>
      <c r="D490" s="190">
        <v>2019.2</v>
      </c>
      <c r="E490" s="36" t="s">
        <v>1866</v>
      </c>
      <c r="F490" s="217">
        <v>1839</v>
      </c>
      <c r="G490" s="217">
        <v>4701</v>
      </c>
      <c r="H490" s="239" t="s">
        <v>1865</v>
      </c>
      <c r="I490" s="260" t="s">
        <v>146</v>
      </c>
      <c r="J490" s="4" t="s">
        <v>1563</v>
      </c>
      <c r="ED490" s="9"/>
      <c r="EE490" s="9"/>
      <c r="EF490" s="9"/>
      <c r="EG490" s="9"/>
      <c r="EH490" s="9"/>
      <c r="EI490" s="9"/>
      <c r="EJ490" s="9"/>
      <c r="EK490" s="9"/>
      <c r="EL490" s="9"/>
      <c r="EM490" s="9"/>
      <c r="EN490" s="9"/>
      <c r="EO490" s="9"/>
      <c r="EP490" s="9"/>
      <c r="EQ490" s="9"/>
      <c r="ER490" s="9"/>
      <c r="ES490" s="9"/>
      <c r="ET490" s="9"/>
      <c r="EU490" s="9"/>
      <c r="EV490" s="9"/>
      <c r="EW490" s="9"/>
      <c r="EX490" s="9"/>
      <c r="EY490" s="9"/>
      <c r="EZ490" s="9"/>
      <c r="FA490" s="9"/>
      <c r="FB490" s="9"/>
      <c r="FC490" s="9"/>
      <c r="FD490" s="9"/>
      <c r="FE490" s="9"/>
      <c r="FF490" s="9"/>
      <c r="FG490" s="9"/>
      <c r="FH490" s="9"/>
      <c r="FI490" s="9"/>
      <c r="FJ490" s="9"/>
      <c r="FK490" s="9"/>
      <c r="FL490" s="9"/>
      <c r="FM490" s="9"/>
      <c r="FN490" s="9"/>
      <c r="FO490" s="9"/>
      <c r="FP490" s="9"/>
      <c r="FQ490" s="9"/>
      <c r="FR490" s="9"/>
      <c r="FS490" s="9"/>
      <c r="FT490" s="9"/>
      <c r="FU490" s="9"/>
      <c r="FV490" s="9"/>
      <c r="FW490" s="9"/>
      <c r="FX490" s="9"/>
      <c r="FY490" s="9"/>
      <c r="FZ490" s="9"/>
      <c r="GA490" s="9"/>
      <c r="GB490" s="9"/>
      <c r="GC490" s="9"/>
      <c r="GD490" s="9"/>
      <c r="GE490" s="9"/>
      <c r="GU490" s="9"/>
      <c r="GV490" s="9"/>
      <c r="GW490" s="9"/>
      <c r="GX490" s="9"/>
      <c r="GY490" s="9"/>
      <c r="GZ490" s="9"/>
      <c r="HA490" s="9"/>
      <c r="HB490" s="9"/>
      <c r="HC490" s="9"/>
      <c r="HD490" s="9"/>
      <c r="HE490" s="9"/>
      <c r="HF490" s="9"/>
      <c r="HG490" s="9"/>
      <c r="HH490" s="9"/>
      <c r="HI490" s="9"/>
      <c r="HJ490" s="9"/>
      <c r="HK490" s="9"/>
      <c r="HL490" s="9"/>
      <c r="HM490" s="9"/>
      <c r="HN490" s="9"/>
      <c r="HO490" s="9"/>
    </row>
    <row r="491" spans="1:223" ht="27.75" customHeight="1" x14ac:dyDescent="0.2">
      <c r="A491" s="35">
        <f t="shared" si="10"/>
        <v>482</v>
      </c>
      <c r="B491" s="22" t="s">
        <v>1890</v>
      </c>
      <c r="C491" s="134" t="s">
        <v>1474</v>
      </c>
      <c r="D491" s="22">
        <v>2019.3</v>
      </c>
      <c r="E491" s="128" t="s">
        <v>1896</v>
      </c>
      <c r="F491" s="23">
        <v>2956</v>
      </c>
      <c r="G491" s="23">
        <v>6392</v>
      </c>
      <c r="H491" s="126" t="s">
        <v>1886</v>
      </c>
      <c r="I491" s="127" t="s">
        <v>146</v>
      </c>
      <c r="J491" s="141"/>
    </row>
    <row r="492" spans="1:223" ht="27.75" customHeight="1" x14ac:dyDescent="0.2">
      <c r="A492" s="35">
        <f t="shared" si="10"/>
        <v>483</v>
      </c>
      <c r="B492" s="22" t="s">
        <v>2073</v>
      </c>
      <c r="C492" s="134" t="s">
        <v>1474</v>
      </c>
      <c r="D492" s="28">
        <v>2019.11</v>
      </c>
      <c r="E492" s="128" t="s">
        <v>2068</v>
      </c>
      <c r="F492" s="23">
        <v>2656</v>
      </c>
      <c r="G492" s="23">
        <v>5630</v>
      </c>
      <c r="H492" s="126" t="s">
        <v>2070</v>
      </c>
      <c r="I492" s="127" t="s">
        <v>236</v>
      </c>
      <c r="J492" s="143"/>
    </row>
    <row r="493" spans="1:223" s="10" customFormat="1" ht="28.5" customHeight="1" x14ac:dyDescent="0.2">
      <c r="A493" s="314" t="s">
        <v>187</v>
      </c>
      <c r="B493" s="315"/>
      <c r="C493" s="315"/>
      <c r="D493" s="315"/>
      <c r="E493" s="315"/>
      <c r="F493" s="315"/>
      <c r="G493" s="315"/>
      <c r="H493" s="315"/>
      <c r="I493" s="316"/>
      <c r="J493" s="4"/>
    </row>
    <row r="494" spans="1:223" s="10" customFormat="1" ht="28.5" customHeight="1" x14ac:dyDescent="0.2">
      <c r="A494" s="35">
        <f>ROW()-10</f>
        <v>484</v>
      </c>
      <c r="B494" s="36" t="s">
        <v>76</v>
      </c>
      <c r="C494" s="2" t="s">
        <v>187</v>
      </c>
      <c r="D494" s="36">
        <v>2004.1</v>
      </c>
      <c r="E494" s="44" t="s">
        <v>1286</v>
      </c>
      <c r="F494" s="42">
        <f>740/3</f>
        <v>246.66666666666666</v>
      </c>
      <c r="G494" s="42">
        <v>313</v>
      </c>
      <c r="H494" s="45" t="s">
        <v>7</v>
      </c>
      <c r="I494" s="43" t="s">
        <v>1475</v>
      </c>
    </row>
    <row r="495" spans="1:223" s="10" customFormat="1" ht="28.5" customHeight="1" x14ac:dyDescent="0.2">
      <c r="A495" s="35">
        <f t="shared" ref="A495:A535" si="11">ROW()-10</f>
        <v>485</v>
      </c>
      <c r="B495" s="36" t="s">
        <v>83</v>
      </c>
      <c r="C495" s="2" t="s">
        <v>187</v>
      </c>
      <c r="D495" s="36">
        <v>2005.6</v>
      </c>
      <c r="E495" s="44" t="s">
        <v>1288</v>
      </c>
      <c r="F495" s="42">
        <v>214</v>
      </c>
      <c r="G495" s="42">
        <v>232</v>
      </c>
      <c r="H495" s="45" t="s">
        <v>7</v>
      </c>
      <c r="I495" s="43" t="s">
        <v>1475</v>
      </c>
    </row>
    <row r="496" spans="1:223" s="10" customFormat="1" ht="28.5" customHeight="1" x14ac:dyDescent="0.2">
      <c r="A496" s="35">
        <f t="shared" si="11"/>
        <v>486</v>
      </c>
      <c r="B496" s="36" t="s">
        <v>84</v>
      </c>
      <c r="C496" s="2" t="s">
        <v>187</v>
      </c>
      <c r="D496" s="36">
        <v>2005.6</v>
      </c>
      <c r="E496" s="44" t="s">
        <v>951</v>
      </c>
      <c r="F496" s="42">
        <v>254</v>
      </c>
      <c r="G496" s="42">
        <v>405</v>
      </c>
      <c r="H496" s="45" t="s">
        <v>7</v>
      </c>
      <c r="I496" s="43" t="s">
        <v>1475</v>
      </c>
      <c r="J496" s="141"/>
    </row>
    <row r="497" spans="1:223" s="10" customFormat="1" ht="28.5" customHeight="1" x14ac:dyDescent="0.2">
      <c r="A497" s="35">
        <f t="shared" si="11"/>
        <v>487</v>
      </c>
      <c r="B497" s="36" t="s">
        <v>113</v>
      </c>
      <c r="C497" s="2" t="s">
        <v>187</v>
      </c>
      <c r="D497" s="2">
        <v>2009.9</v>
      </c>
      <c r="E497" s="44" t="s">
        <v>951</v>
      </c>
      <c r="F497" s="42">
        <v>371</v>
      </c>
      <c r="G497" s="42">
        <v>918</v>
      </c>
      <c r="H497" s="41" t="s">
        <v>114</v>
      </c>
      <c r="I497" s="43" t="s">
        <v>115</v>
      </c>
      <c r="J497" s="141"/>
    </row>
    <row r="498" spans="1:223" s="9" customFormat="1" ht="28.5" customHeight="1" x14ac:dyDescent="0.2">
      <c r="A498" s="35">
        <f t="shared" si="11"/>
        <v>488</v>
      </c>
      <c r="B498" s="36" t="s">
        <v>1355</v>
      </c>
      <c r="C498" s="2" t="s">
        <v>187</v>
      </c>
      <c r="D498" s="2">
        <v>2011.7</v>
      </c>
      <c r="E498" s="44" t="s">
        <v>1183</v>
      </c>
      <c r="F498" s="42">
        <v>53</v>
      </c>
      <c r="G498" s="42">
        <v>86</v>
      </c>
      <c r="H498" s="45" t="s">
        <v>114</v>
      </c>
      <c r="I498" s="43" t="s">
        <v>236</v>
      </c>
      <c r="J498" s="141" t="s">
        <v>205</v>
      </c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  <c r="CA498" s="66"/>
      <c r="CB498" s="66"/>
      <c r="CC498" s="66"/>
      <c r="CD498" s="66"/>
      <c r="CE498" s="66"/>
      <c r="CF498" s="66"/>
      <c r="CG498" s="66"/>
      <c r="CH498" s="66"/>
      <c r="CI498" s="66"/>
      <c r="CJ498" s="66"/>
      <c r="CK498" s="66"/>
      <c r="CL498" s="66"/>
      <c r="CM498" s="66"/>
      <c r="CN498" s="66"/>
      <c r="CO498" s="66"/>
      <c r="CP498" s="66"/>
      <c r="CQ498" s="66"/>
      <c r="CR498" s="66"/>
      <c r="CS498" s="66"/>
      <c r="CT498" s="66"/>
      <c r="CU498" s="66"/>
      <c r="CV498" s="66"/>
      <c r="CW498" s="66"/>
      <c r="CX498" s="66"/>
      <c r="CY498" s="66"/>
      <c r="CZ498" s="66"/>
      <c r="DA498" s="66"/>
      <c r="DB498" s="66"/>
      <c r="DC498" s="66"/>
      <c r="DD498" s="66"/>
      <c r="DE498" s="66"/>
      <c r="DF498" s="66"/>
      <c r="DG498" s="66"/>
      <c r="DH498" s="66"/>
      <c r="DI498" s="66"/>
      <c r="DJ498" s="66"/>
      <c r="DK498" s="66"/>
      <c r="DL498" s="66"/>
      <c r="DM498" s="66"/>
      <c r="DN498" s="66"/>
      <c r="DO498" s="66"/>
      <c r="DP498" s="66"/>
      <c r="DQ498" s="66"/>
      <c r="DR498" s="66"/>
      <c r="DS498" s="66"/>
      <c r="DT498" s="66"/>
      <c r="DU498" s="66"/>
      <c r="DV498" s="66"/>
      <c r="DW498" s="66"/>
      <c r="DX498" s="66"/>
      <c r="DY498" s="66"/>
      <c r="DZ498" s="66"/>
      <c r="EA498" s="66"/>
      <c r="EB498" s="66"/>
      <c r="EC498" s="66"/>
      <c r="ED498" s="66"/>
      <c r="EE498" s="66"/>
      <c r="EF498" s="66"/>
      <c r="EG498" s="66"/>
      <c r="EH498" s="66"/>
      <c r="EI498" s="66"/>
      <c r="EJ498" s="66"/>
      <c r="EK498" s="66"/>
      <c r="EL498" s="66"/>
      <c r="EM498" s="66"/>
      <c r="EN498" s="66"/>
      <c r="EO498" s="66"/>
      <c r="EP498" s="66"/>
      <c r="EQ498" s="66"/>
      <c r="ER498" s="66"/>
      <c r="ES498" s="66"/>
      <c r="ET498" s="66"/>
      <c r="EU498" s="66"/>
      <c r="EV498" s="66"/>
      <c r="EW498" s="66"/>
      <c r="EX498" s="66"/>
      <c r="EY498" s="66"/>
      <c r="EZ498" s="66"/>
      <c r="FA498" s="66"/>
      <c r="FB498" s="66"/>
      <c r="FC498" s="66"/>
      <c r="FD498" s="66"/>
      <c r="FE498" s="66"/>
      <c r="FF498" s="66"/>
      <c r="FG498" s="66"/>
      <c r="FH498" s="66"/>
      <c r="FI498" s="66"/>
      <c r="FJ498" s="66"/>
      <c r="FK498" s="66"/>
      <c r="FL498" s="66"/>
      <c r="FM498" s="66"/>
      <c r="FN498" s="66"/>
      <c r="FO498" s="66"/>
      <c r="FP498" s="66"/>
      <c r="FQ498" s="66"/>
      <c r="FR498" s="66"/>
      <c r="FS498" s="66"/>
      <c r="FT498" s="66"/>
      <c r="FU498" s="66"/>
      <c r="FV498" s="66"/>
      <c r="FW498" s="66"/>
      <c r="FX498" s="66"/>
      <c r="FY498" s="66"/>
      <c r="FZ498" s="66"/>
      <c r="GA498" s="66"/>
      <c r="GB498" s="66"/>
      <c r="GC498" s="66"/>
      <c r="GD498" s="66"/>
      <c r="GE498" s="66"/>
      <c r="GF498" s="66"/>
      <c r="GG498" s="66"/>
      <c r="GH498" s="66"/>
      <c r="GI498" s="66"/>
      <c r="GJ498" s="66"/>
      <c r="GK498" s="66"/>
      <c r="GL498" s="66"/>
      <c r="GM498" s="66"/>
      <c r="GN498" s="66"/>
      <c r="GO498" s="66"/>
      <c r="GP498" s="66"/>
      <c r="GQ498" s="66"/>
      <c r="GR498" s="66"/>
      <c r="GS498" s="66"/>
      <c r="GT498" s="66"/>
      <c r="GU498" s="66"/>
      <c r="GV498" s="66"/>
      <c r="GW498" s="66"/>
      <c r="GX498" s="66"/>
      <c r="GY498" s="66"/>
      <c r="GZ498" s="66"/>
      <c r="HA498" s="66"/>
      <c r="HB498" s="66"/>
      <c r="HC498" s="66"/>
      <c r="HD498" s="66"/>
      <c r="HE498" s="66"/>
      <c r="HF498" s="66"/>
      <c r="HG498" s="66"/>
      <c r="HH498" s="66"/>
      <c r="HI498" s="66"/>
      <c r="HJ498" s="66"/>
      <c r="HK498" s="66"/>
      <c r="HL498" s="66"/>
      <c r="HM498" s="66"/>
      <c r="HN498" s="66"/>
      <c r="HO498" s="66"/>
    </row>
    <row r="499" spans="1:223" s="9" customFormat="1" ht="28.5" customHeight="1" x14ac:dyDescent="0.2">
      <c r="A499" s="35">
        <f t="shared" si="11"/>
        <v>489</v>
      </c>
      <c r="B499" s="36" t="s">
        <v>288</v>
      </c>
      <c r="C499" s="2" t="s">
        <v>187</v>
      </c>
      <c r="D499" s="2">
        <v>2011.12</v>
      </c>
      <c r="E499" s="44" t="s">
        <v>1002</v>
      </c>
      <c r="F499" s="42">
        <v>534</v>
      </c>
      <c r="G499" s="42">
        <v>938</v>
      </c>
      <c r="H499" s="45" t="s">
        <v>114</v>
      </c>
      <c r="I499" s="43" t="s">
        <v>236</v>
      </c>
      <c r="J499" s="4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  <c r="CA499" s="66"/>
      <c r="CB499" s="66"/>
      <c r="CC499" s="66"/>
      <c r="CD499" s="66"/>
      <c r="CE499" s="66"/>
      <c r="CF499" s="66"/>
      <c r="CG499" s="66"/>
      <c r="CH499" s="66"/>
      <c r="CI499" s="66"/>
      <c r="CJ499" s="66"/>
      <c r="CK499" s="66"/>
      <c r="CL499" s="66"/>
      <c r="CM499" s="66"/>
      <c r="CN499" s="66"/>
      <c r="CO499" s="66"/>
      <c r="CP499" s="66"/>
      <c r="CQ499" s="66"/>
      <c r="CR499" s="66"/>
      <c r="CS499" s="66"/>
      <c r="CT499" s="66"/>
      <c r="CU499" s="66"/>
      <c r="CV499" s="66"/>
      <c r="CW499" s="66"/>
      <c r="CX499" s="66"/>
      <c r="CY499" s="66"/>
      <c r="CZ499" s="66"/>
      <c r="DA499" s="66"/>
      <c r="DB499" s="66"/>
      <c r="DC499" s="66"/>
      <c r="DD499" s="66"/>
      <c r="DE499" s="66"/>
      <c r="DF499" s="66"/>
      <c r="DG499" s="66"/>
      <c r="DH499" s="66"/>
      <c r="DI499" s="66"/>
      <c r="DJ499" s="66"/>
      <c r="DK499" s="66"/>
      <c r="DL499" s="66"/>
      <c r="DM499" s="66"/>
      <c r="DN499" s="66"/>
      <c r="DO499" s="66"/>
      <c r="DP499" s="66"/>
      <c r="DQ499" s="66"/>
      <c r="DR499" s="66"/>
      <c r="DS499" s="66"/>
      <c r="DT499" s="66"/>
      <c r="DU499" s="66"/>
      <c r="DV499" s="66"/>
      <c r="DW499" s="66"/>
      <c r="DX499" s="66"/>
      <c r="DY499" s="66"/>
      <c r="DZ499" s="66"/>
      <c r="EA499" s="66"/>
      <c r="EB499" s="66"/>
      <c r="EC499" s="66"/>
      <c r="ED499" s="66"/>
      <c r="EE499" s="66"/>
      <c r="EF499" s="66"/>
      <c r="EG499" s="66"/>
      <c r="EH499" s="66"/>
      <c r="EI499" s="66"/>
      <c r="EJ499" s="66"/>
      <c r="EK499" s="66"/>
      <c r="EL499" s="66"/>
      <c r="EM499" s="66"/>
      <c r="EN499" s="66"/>
      <c r="EO499" s="66"/>
      <c r="EP499" s="66"/>
      <c r="EQ499" s="66"/>
      <c r="ER499" s="66"/>
      <c r="ES499" s="66"/>
      <c r="ET499" s="66"/>
      <c r="EU499" s="66"/>
      <c r="EV499" s="66"/>
      <c r="EW499" s="66"/>
      <c r="EX499" s="66"/>
      <c r="EY499" s="66"/>
      <c r="EZ499" s="66"/>
      <c r="FA499" s="66"/>
      <c r="FB499" s="66"/>
      <c r="FC499" s="66"/>
      <c r="FD499" s="66"/>
      <c r="FE499" s="66"/>
      <c r="FF499" s="66"/>
      <c r="FG499" s="66"/>
      <c r="FH499" s="66"/>
      <c r="FI499" s="66"/>
      <c r="FJ499" s="66"/>
      <c r="FK499" s="66"/>
      <c r="FL499" s="66"/>
      <c r="FM499" s="66"/>
      <c r="FN499" s="66"/>
      <c r="FO499" s="66"/>
      <c r="FP499" s="66"/>
      <c r="FQ499" s="66"/>
      <c r="FR499" s="66"/>
      <c r="FS499" s="66"/>
      <c r="FT499" s="66"/>
      <c r="FU499" s="66"/>
      <c r="FV499" s="66"/>
      <c r="FW499" s="66"/>
      <c r="FX499" s="66"/>
      <c r="FY499" s="66"/>
      <c r="FZ499" s="66"/>
      <c r="GA499" s="66"/>
      <c r="GB499" s="66"/>
      <c r="GC499" s="66"/>
      <c r="GD499" s="66"/>
      <c r="GE499" s="66"/>
      <c r="GF499" s="66"/>
      <c r="GG499" s="66"/>
      <c r="GH499" s="66"/>
      <c r="GI499" s="66"/>
      <c r="GJ499" s="66"/>
      <c r="GK499" s="66"/>
      <c r="GL499" s="66"/>
      <c r="GM499" s="66"/>
      <c r="GN499" s="66"/>
      <c r="GO499" s="66"/>
      <c r="GP499" s="66"/>
      <c r="GQ499" s="66"/>
      <c r="GR499" s="66"/>
      <c r="GS499" s="66"/>
      <c r="GT499" s="66"/>
      <c r="GU499" s="66"/>
      <c r="GV499" s="66"/>
      <c r="GW499" s="66"/>
      <c r="GX499" s="66"/>
      <c r="GY499" s="66"/>
      <c r="GZ499" s="66"/>
      <c r="HA499" s="66"/>
      <c r="HB499" s="66"/>
      <c r="HC499" s="66"/>
      <c r="HD499" s="66"/>
      <c r="HE499" s="66"/>
      <c r="HF499" s="66"/>
      <c r="HG499" s="66"/>
      <c r="HH499" s="66"/>
      <c r="HI499" s="66"/>
      <c r="HJ499" s="66"/>
      <c r="HK499" s="66"/>
      <c r="HL499" s="66"/>
      <c r="HM499" s="66"/>
      <c r="HN499" s="66"/>
      <c r="HO499" s="66"/>
    </row>
    <row r="500" spans="1:223" s="9" customFormat="1" ht="28.5" customHeight="1" x14ac:dyDescent="0.2">
      <c r="A500" s="35">
        <f t="shared" si="11"/>
        <v>490</v>
      </c>
      <c r="B500" s="36" t="s">
        <v>1357</v>
      </c>
      <c r="C500" s="2" t="s">
        <v>187</v>
      </c>
      <c r="D500" s="36">
        <v>2012.5</v>
      </c>
      <c r="E500" s="44" t="s">
        <v>935</v>
      </c>
      <c r="F500" s="42">
        <v>252</v>
      </c>
      <c r="G500" s="42">
        <v>527</v>
      </c>
      <c r="H500" s="45" t="s">
        <v>114</v>
      </c>
      <c r="I500" s="43" t="s">
        <v>236</v>
      </c>
      <c r="J500" s="4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  <c r="CA500" s="66"/>
      <c r="CB500" s="66"/>
      <c r="CC500" s="66"/>
      <c r="CD500" s="66"/>
      <c r="CE500" s="66"/>
      <c r="CF500" s="66"/>
      <c r="CG500" s="66"/>
      <c r="CH500" s="66"/>
      <c r="CI500" s="66"/>
      <c r="CJ500" s="66"/>
      <c r="CK500" s="66"/>
      <c r="CL500" s="66"/>
      <c r="CM500" s="66"/>
      <c r="CN500" s="66"/>
      <c r="CO500" s="66"/>
      <c r="CP500" s="66"/>
      <c r="CQ500" s="66"/>
      <c r="CR500" s="66"/>
      <c r="CS500" s="66"/>
      <c r="CT500" s="66"/>
      <c r="CU500" s="66"/>
      <c r="CV500" s="66"/>
      <c r="CW500" s="66"/>
      <c r="CX500" s="66"/>
      <c r="CY500" s="66"/>
      <c r="CZ500" s="66"/>
      <c r="DA500" s="66"/>
      <c r="DB500" s="66"/>
      <c r="DC500" s="66"/>
      <c r="DD500" s="66"/>
      <c r="DE500" s="66"/>
      <c r="DF500" s="66"/>
      <c r="DG500" s="66"/>
      <c r="DH500" s="66"/>
      <c r="DI500" s="66"/>
      <c r="DJ500" s="66"/>
      <c r="DK500" s="66"/>
      <c r="DL500" s="66"/>
      <c r="DM500" s="66"/>
      <c r="DN500" s="66"/>
      <c r="DO500" s="66"/>
      <c r="DP500" s="66"/>
      <c r="DQ500" s="66"/>
      <c r="DR500" s="66"/>
      <c r="DS500" s="66"/>
      <c r="DT500" s="66"/>
      <c r="DU500" s="66"/>
      <c r="DV500" s="66"/>
      <c r="DW500" s="66"/>
      <c r="DX500" s="66"/>
      <c r="DY500" s="66"/>
      <c r="DZ500" s="66"/>
      <c r="EA500" s="66"/>
      <c r="EB500" s="66"/>
      <c r="EC500" s="66"/>
      <c r="ED500" s="66"/>
      <c r="EE500" s="66"/>
      <c r="EF500" s="66"/>
      <c r="EG500" s="66"/>
      <c r="EH500" s="66"/>
      <c r="EI500" s="66"/>
      <c r="EJ500" s="66"/>
      <c r="EK500" s="66"/>
      <c r="EL500" s="66"/>
      <c r="EM500" s="66"/>
      <c r="EN500" s="66"/>
      <c r="EO500" s="66"/>
      <c r="EP500" s="66"/>
      <c r="EQ500" s="66"/>
      <c r="ER500" s="66"/>
      <c r="ES500" s="66"/>
      <c r="ET500" s="66"/>
      <c r="EU500" s="66"/>
      <c r="EV500" s="66"/>
      <c r="EW500" s="66"/>
      <c r="EX500" s="66"/>
      <c r="EY500" s="66"/>
      <c r="EZ500" s="66"/>
      <c r="FA500" s="66"/>
      <c r="FB500" s="66"/>
      <c r="FC500" s="66"/>
      <c r="FD500" s="66"/>
      <c r="FE500" s="66"/>
      <c r="FF500" s="66"/>
      <c r="FG500" s="66"/>
      <c r="FH500" s="66"/>
      <c r="FI500" s="66"/>
      <c r="FJ500" s="66"/>
      <c r="FK500" s="66"/>
      <c r="FL500" s="66"/>
      <c r="FM500" s="66"/>
      <c r="FN500" s="66"/>
      <c r="FO500" s="66"/>
      <c r="FP500" s="66"/>
      <c r="FQ500" s="66"/>
      <c r="FR500" s="66"/>
      <c r="FS500" s="66"/>
      <c r="FT500" s="66"/>
      <c r="FU500" s="66"/>
      <c r="FV500" s="66"/>
      <c r="FW500" s="66"/>
      <c r="FX500" s="66"/>
      <c r="FY500" s="66"/>
      <c r="FZ500" s="66"/>
      <c r="GA500" s="66"/>
      <c r="GB500" s="66"/>
      <c r="GC500" s="66"/>
      <c r="GD500" s="66"/>
      <c r="GE500" s="66"/>
      <c r="GF500" s="66"/>
      <c r="GG500" s="66"/>
      <c r="GH500" s="66"/>
      <c r="GI500" s="66"/>
      <c r="GJ500" s="66"/>
      <c r="GK500" s="66"/>
      <c r="GL500" s="66"/>
      <c r="GM500" s="66"/>
      <c r="GN500" s="66"/>
      <c r="GO500" s="66"/>
      <c r="GP500" s="66"/>
      <c r="GQ500" s="66"/>
      <c r="GR500" s="66"/>
      <c r="GS500" s="66"/>
      <c r="GT500" s="66"/>
      <c r="GU500" s="66"/>
      <c r="GV500" s="66"/>
      <c r="GW500" s="66"/>
      <c r="GX500" s="66"/>
      <c r="GY500" s="66"/>
      <c r="GZ500" s="66"/>
      <c r="HA500" s="66"/>
      <c r="HB500" s="66"/>
      <c r="HC500" s="66"/>
      <c r="HD500" s="66"/>
      <c r="HE500" s="66"/>
      <c r="HF500" s="66"/>
      <c r="HG500" s="66"/>
      <c r="HH500" s="66"/>
      <c r="HI500" s="66"/>
      <c r="HJ500" s="66"/>
      <c r="HK500" s="66"/>
      <c r="HL500" s="66"/>
      <c r="HM500" s="66"/>
      <c r="HN500" s="66"/>
      <c r="HO500" s="66"/>
    </row>
    <row r="501" spans="1:223" s="10" customFormat="1" ht="28.5" customHeight="1" x14ac:dyDescent="0.2">
      <c r="A501" s="35">
        <f t="shared" si="11"/>
        <v>491</v>
      </c>
      <c r="B501" s="36" t="s">
        <v>232</v>
      </c>
      <c r="C501" s="2" t="s">
        <v>187</v>
      </c>
      <c r="D501" s="36">
        <v>2012.9</v>
      </c>
      <c r="E501" s="44" t="s">
        <v>1166</v>
      </c>
      <c r="F501" s="42">
        <v>373</v>
      </c>
      <c r="G501" s="42">
        <v>831</v>
      </c>
      <c r="H501" s="45" t="s">
        <v>114</v>
      </c>
      <c r="I501" s="43" t="s">
        <v>236</v>
      </c>
      <c r="J501" s="145"/>
    </row>
    <row r="502" spans="1:223" s="9" customFormat="1" ht="28.5" customHeight="1" x14ac:dyDescent="0.2">
      <c r="A502" s="35">
        <f t="shared" si="11"/>
        <v>492</v>
      </c>
      <c r="B502" s="2" t="s">
        <v>253</v>
      </c>
      <c r="C502" s="2" t="s">
        <v>187</v>
      </c>
      <c r="D502" s="36">
        <v>2013.2</v>
      </c>
      <c r="E502" s="37" t="s">
        <v>1175</v>
      </c>
      <c r="F502" s="38">
        <v>117</v>
      </c>
      <c r="G502" s="38">
        <v>198</v>
      </c>
      <c r="H502" s="41" t="s">
        <v>254</v>
      </c>
      <c r="I502" s="40" t="s">
        <v>236</v>
      </c>
      <c r="J502" s="4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  <c r="CA502" s="66"/>
      <c r="CB502" s="66"/>
      <c r="CC502" s="66"/>
      <c r="CD502" s="66"/>
      <c r="CE502" s="66"/>
      <c r="CF502" s="66"/>
      <c r="CG502" s="66"/>
      <c r="CH502" s="66"/>
      <c r="CI502" s="66"/>
      <c r="CJ502" s="66"/>
      <c r="CK502" s="66"/>
      <c r="CL502" s="66"/>
      <c r="CM502" s="66"/>
      <c r="CN502" s="66"/>
      <c r="CO502" s="66"/>
      <c r="CP502" s="66"/>
      <c r="CQ502" s="66"/>
      <c r="CR502" s="66"/>
      <c r="CS502" s="66"/>
      <c r="CT502" s="66"/>
      <c r="CU502" s="66"/>
      <c r="CV502" s="66"/>
      <c r="CW502" s="66"/>
      <c r="CX502" s="66"/>
      <c r="CY502" s="66"/>
      <c r="CZ502" s="66"/>
      <c r="DA502" s="66"/>
      <c r="DB502" s="66"/>
      <c r="DC502" s="66"/>
      <c r="DD502" s="66"/>
      <c r="DE502" s="66"/>
      <c r="DF502" s="66"/>
      <c r="DG502" s="66"/>
      <c r="DH502" s="66"/>
      <c r="DI502" s="66"/>
      <c r="DJ502" s="66"/>
      <c r="DK502" s="66"/>
      <c r="DL502" s="66"/>
      <c r="DM502" s="66"/>
      <c r="DN502" s="66"/>
      <c r="DO502" s="66"/>
      <c r="DP502" s="66"/>
      <c r="DQ502" s="66"/>
      <c r="DR502" s="66"/>
      <c r="DS502" s="66"/>
      <c r="DT502" s="66"/>
      <c r="DU502" s="66"/>
      <c r="DV502" s="66"/>
      <c r="DW502" s="66"/>
      <c r="DX502" s="66"/>
      <c r="DY502" s="66"/>
      <c r="DZ502" s="66"/>
      <c r="EA502" s="66"/>
      <c r="EB502" s="66"/>
      <c r="EC502" s="66"/>
      <c r="ED502" s="66"/>
      <c r="EE502" s="66"/>
      <c r="EF502" s="66"/>
      <c r="EG502" s="66"/>
      <c r="EH502" s="66"/>
      <c r="EI502" s="66"/>
      <c r="EJ502" s="66"/>
      <c r="EK502" s="66"/>
      <c r="EL502" s="66"/>
      <c r="EM502" s="66"/>
      <c r="EN502" s="66"/>
      <c r="EO502" s="66"/>
      <c r="EP502" s="66"/>
      <c r="EQ502" s="66"/>
      <c r="ER502" s="66"/>
      <c r="ES502" s="66"/>
      <c r="ET502" s="66"/>
      <c r="EU502" s="66"/>
      <c r="EV502" s="66"/>
      <c r="EW502" s="66"/>
      <c r="EX502" s="66"/>
      <c r="EY502" s="66"/>
      <c r="EZ502" s="66"/>
      <c r="FA502" s="66"/>
      <c r="FB502" s="66"/>
      <c r="FC502" s="66"/>
      <c r="FD502" s="66"/>
      <c r="FE502" s="66"/>
      <c r="FF502" s="66"/>
      <c r="FG502" s="66"/>
      <c r="FH502" s="66"/>
      <c r="FI502" s="66"/>
      <c r="FJ502" s="66"/>
      <c r="FK502" s="66"/>
      <c r="FL502" s="66"/>
      <c r="FM502" s="66"/>
      <c r="FN502" s="66"/>
      <c r="FO502" s="66"/>
      <c r="FP502" s="66"/>
      <c r="FQ502" s="66"/>
      <c r="FR502" s="66"/>
      <c r="FS502" s="66"/>
      <c r="FT502" s="66"/>
      <c r="FU502" s="66"/>
      <c r="FV502" s="66"/>
      <c r="FW502" s="66"/>
      <c r="FX502" s="66"/>
      <c r="FY502" s="66"/>
      <c r="FZ502" s="66"/>
      <c r="GA502" s="66"/>
      <c r="GB502" s="66"/>
      <c r="GC502" s="66"/>
      <c r="GD502" s="66"/>
      <c r="GE502" s="66"/>
      <c r="GF502" s="66"/>
      <c r="GG502" s="66"/>
      <c r="GH502" s="66"/>
      <c r="GI502" s="66"/>
      <c r="GJ502" s="66"/>
      <c r="GK502" s="66"/>
      <c r="GL502" s="66"/>
      <c r="GM502" s="66"/>
      <c r="GN502" s="66"/>
      <c r="GO502" s="66"/>
      <c r="GP502" s="66"/>
      <c r="GQ502" s="66"/>
      <c r="GR502" s="66"/>
      <c r="GS502" s="66"/>
      <c r="GT502" s="66"/>
      <c r="GU502" s="66"/>
      <c r="GV502" s="66"/>
      <c r="GW502" s="66"/>
      <c r="GX502" s="66"/>
      <c r="GY502" s="66"/>
      <c r="GZ502" s="66"/>
      <c r="HA502" s="66"/>
      <c r="HB502" s="66"/>
      <c r="HC502" s="66"/>
      <c r="HD502" s="66"/>
      <c r="HE502" s="66"/>
      <c r="HF502" s="66"/>
      <c r="HG502" s="66"/>
      <c r="HH502" s="66"/>
      <c r="HI502" s="66"/>
      <c r="HJ502" s="66"/>
      <c r="HK502" s="66"/>
      <c r="HL502" s="66"/>
      <c r="HM502" s="66"/>
      <c r="HN502" s="66"/>
      <c r="HO502" s="66"/>
    </row>
    <row r="503" spans="1:223" s="10" customFormat="1" ht="28.5" customHeight="1" x14ac:dyDescent="0.2">
      <c r="A503" s="35">
        <f t="shared" si="11"/>
        <v>493</v>
      </c>
      <c r="B503" s="2" t="s">
        <v>353</v>
      </c>
      <c r="C503" s="2" t="s">
        <v>187</v>
      </c>
      <c r="D503" s="36">
        <v>2013.6</v>
      </c>
      <c r="E503" s="44" t="s">
        <v>935</v>
      </c>
      <c r="F503" s="42">
        <v>424</v>
      </c>
      <c r="G503" s="42">
        <v>1400</v>
      </c>
      <c r="H503" s="45" t="s">
        <v>254</v>
      </c>
      <c r="I503" s="43" t="s">
        <v>115</v>
      </c>
      <c r="J503" s="4" t="s">
        <v>550</v>
      </c>
    </row>
    <row r="504" spans="1:223" s="10" customFormat="1" ht="28.5" customHeight="1" x14ac:dyDescent="0.2">
      <c r="A504" s="35">
        <f t="shared" si="11"/>
        <v>494</v>
      </c>
      <c r="B504" s="2" t="s">
        <v>372</v>
      </c>
      <c r="C504" s="2" t="s">
        <v>187</v>
      </c>
      <c r="D504" s="36">
        <v>2013.9</v>
      </c>
      <c r="E504" s="44" t="s">
        <v>1028</v>
      </c>
      <c r="F504" s="42">
        <v>655</v>
      </c>
      <c r="G504" s="42">
        <v>1526</v>
      </c>
      <c r="H504" s="45" t="s">
        <v>189</v>
      </c>
      <c r="I504" s="43" t="s">
        <v>236</v>
      </c>
      <c r="J504" s="141" t="s">
        <v>550</v>
      </c>
    </row>
    <row r="505" spans="1:223" s="10" customFormat="1" ht="28.5" customHeight="1" x14ac:dyDescent="0.2">
      <c r="A505" s="35">
        <f t="shared" si="11"/>
        <v>495</v>
      </c>
      <c r="B505" s="2" t="s">
        <v>426</v>
      </c>
      <c r="C505" s="2" t="s">
        <v>187</v>
      </c>
      <c r="D505" s="2">
        <v>2014.4</v>
      </c>
      <c r="E505" s="64" t="s">
        <v>1036</v>
      </c>
      <c r="F505" s="67">
        <v>94</v>
      </c>
      <c r="G505" s="42">
        <v>214</v>
      </c>
      <c r="H505" s="45" t="s">
        <v>106</v>
      </c>
      <c r="I505" s="43" t="s">
        <v>236</v>
      </c>
      <c r="J505" s="4"/>
    </row>
    <row r="506" spans="1:223" s="10" customFormat="1" ht="28.5" customHeight="1" x14ac:dyDescent="0.2">
      <c r="A506" s="35">
        <f t="shared" si="11"/>
        <v>496</v>
      </c>
      <c r="B506" s="2" t="s">
        <v>433</v>
      </c>
      <c r="C506" s="2" t="s">
        <v>187</v>
      </c>
      <c r="D506" s="2">
        <v>2014.4</v>
      </c>
      <c r="E506" s="64" t="s">
        <v>1127</v>
      </c>
      <c r="F506" s="38">
        <v>416</v>
      </c>
      <c r="G506" s="38">
        <v>623</v>
      </c>
      <c r="H506" s="41" t="s">
        <v>434</v>
      </c>
      <c r="I506" s="40" t="s">
        <v>115</v>
      </c>
      <c r="J506" s="4"/>
    </row>
    <row r="507" spans="1:223" ht="27.75" customHeight="1" x14ac:dyDescent="0.2">
      <c r="A507" s="35">
        <f t="shared" si="11"/>
        <v>497</v>
      </c>
      <c r="B507" s="22" t="s">
        <v>1393</v>
      </c>
      <c r="C507" s="2" t="s">
        <v>187</v>
      </c>
      <c r="D507" s="22">
        <v>2014.5</v>
      </c>
      <c r="E507" s="157" t="s">
        <v>932</v>
      </c>
      <c r="F507" s="162">
        <v>140</v>
      </c>
      <c r="G507" s="17">
        <v>187</v>
      </c>
      <c r="H507" s="20" t="s">
        <v>189</v>
      </c>
      <c r="I507" s="19" t="s">
        <v>437</v>
      </c>
      <c r="J507" s="141"/>
    </row>
    <row r="508" spans="1:223" ht="27.75" customHeight="1" x14ac:dyDescent="0.2">
      <c r="A508" s="35">
        <f t="shared" si="11"/>
        <v>498</v>
      </c>
      <c r="B508" s="103" t="s">
        <v>535</v>
      </c>
      <c r="C508" s="2" t="s">
        <v>187</v>
      </c>
      <c r="D508" s="103">
        <v>2015.3</v>
      </c>
      <c r="E508" s="104" t="s">
        <v>1057</v>
      </c>
      <c r="F508" s="105">
        <v>227</v>
      </c>
      <c r="G508" s="105">
        <v>483</v>
      </c>
      <c r="H508" s="106" t="s">
        <v>189</v>
      </c>
      <c r="I508" s="107" t="s">
        <v>236</v>
      </c>
      <c r="J508" s="141"/>
    </row>
    <row r="509" spans="1:223" ht="27.75" customHeight="1" x14ac:dyDescent="0.2">
      <c r="A509" s="35">
        <f t="shared" si="11"/>
        <v>499</v>
      </c>
      <c r="B509" s="22" t="s">
        <v>1394</v>
      </c>
      <c r="C509" s="2" t="s">
        <v>187</v>
      </c>
      <c r="D509" s="22">
        <v>2015.5</v>
      </c>
      <c r="E509" s="24" t="s">
        <v>966</v>
      </c>
      <c r="F509" s="23">
        <v>267</v>
      </c>
      <c r="G509" s="23">
        <v>937</v>
      </c>
      <c r="H509" s="25" t="s">
        <v>254</v>
      </c>
      <c r="I509" s="27" t="s">
        <v>513</v>
      </c>
      <c r="J509" s="5"/>
    </row>
    <row r="510" spans="1:223" ht="27.75" customHeight="1" x14ac:dyDescent="0.2">
      <c r="A510" s="35">
        <f t="shared" si="11"/>
        <v>500</v>
      </c>
      <c r="B510" s="22" t="s">
        <v>569</v>
      </c>
      <c r="C510" s="2" t="s">
        <v>187</v>
      </c>
      <c r="D510" s="22">
        <v>2015.7</v>
      </c>
      <c r="E510" s="24" t="s">
        <v>1080</v>
      </c>
      <c r="F510" s="23">
        <v>444</v>
      </c>
      <c r="G510" s="23">
        <v>952</v>
      </c>
      <c r="H510" s="25" t="s">
        <v>254</v>
      </c>
      <c r="I510" s="27" t="s">
        <v>513</v>
      </c>
      <c r="J510" s="5"/>
    </row>
    <row r="511" spans="1:223" ht="27.75" customHeight="1" x14ac:dyDescent="0.2">
      <c r="A511" s="35">
        <f t="shared" si="11"/>
        <v>501</v>
      </c>
      <c r="B511" s="22" t="s">
        <v>589</v>
      </c>
      <c r="C511" s="2" t="s">
        <v>187</v>
      </c>
      <c r="D511" s="22">
        <v>2015.8</v>
      </c>
      <c r="E511" s="24" t="s">
        <v>945</v>
      </c>
      <c r="F511" s="23">
        <v>111</v>
      </c>
      <c r="G511" s="23">
        <v>204</v>
      </c>
      <c r="H511" s="25" t="s">
        <v>590</v>
      </c>
      <c r="I511" s="27" t="s">
        <v>513</v>
      </c>
      <c r="J511" s="5"/>
    </row>
    <row r="512" spans="1:223" ht="27.75" customHeight="1" x14ac:dyDescent="0.2">
      <c r="A512" s="35">
        <f t="shared" si="11"/>
        <v>502</v>
      </c>
      <c r="B512" s="22" t="s">
        <v>603</v>
      </c>
      <c r="C512" s="2" t="s">
        <v>187</v>
      </c>
      <c r="D512" s="28">
        <v>2015.1</v>
      </c>
      <c r="E512" s="24" t="s">
        <v>953</v>
      </c>
      <c r="F512" s="23">
        <v>690</v>
      </c>
      <c r="G512" s="23">
        <v>1500</v>
      </c>
      <c r="H512" s="25" t="s">
        <v>254</v>
      </c>
      <c r="I512" s="27" t="s">
        <v>236</v>
      </c>
      <c r="J512" s="142"/>
    </row>
    <row r="513" spans="1:10" ht="27.75" customHeight="1" x14ac:dyDescent="0.2">
      <c r="A513" s="35">
        <f t="shared" si="11"/>
        <v>503</v>
      </c>
      <c r="B513" s="22" t="s">
        <v>604</v>
      </c>
      <c r="C513" s="2" t="s">
        <v>187</v>
      </c>
      <c r="D513" s="28">
        <v>2015.1</v>
      </c>
      <c r="E513" s="24" t="s">
        <v>953</v>
      </c>
      <c r="F513" s="23">
        <v>687</v>
      </c>
      <c r="G513" s="23">
        <v>1443</v>
      </c>
      <c r="H513" s="25" t="s">
        <v>254</v>
      </c>
      <c r="I513" s="27" t="s">
        <v>236</v>
      </c>
    </row>
    <row r="514" spans="1:10" ht="27.75" customHeight="1" x14ac:dyDescent="0.2">
      <c r="A514" s="35">
        <f t="shared" si="11"/>
        <v>504</v>
      </c>
      <c r="B514" s="22" t="s">
        <v>641</v>
      </c>
      <c r="C514" s="2" t="s">
        <v>187</v>
      </c>
      <c r="D514" s="22">
        <v>2016.3</v>
      </c>
      <c r="E514" s="24" t="s">
        <v>932</v>
      </c>
      <c r="F514" s="23">
        <v>342</v>
      </c>
      <c r="G514" s="23">
        <v>675</v>
      </c>
      <c r="H514" s="25" t="s">
        <v>254</v>
      </c>
      <c r="I514" s="27" t="s">
        <v>513</v>
      </c>
      <c r="J514" s="141" t="s">
        <v>205</v>
      </c>
    </row>
    <row r="515" spans="1:10" ht="27.75" customHeight="1" x14ac:dyDescent="0.2">
      <c r="A515" s="35">
        <f t="shared" si="11"/>
        <v>505</v>
      </c>
      <c r="B515" s="22" t="s">
        <v>728</v>
      </c>
      <c r="C515" s="2" t="s">
        <v>187</v>
      </c>
      <c r="D515" s="22">
        <v>2016.9</v>
      </c>
      <c r="E515" s="24" t="s">
        <v>953</v>
      </c>
      <c r="F515" s="23">
        <v>1299</v>
      </c>
      <c r="G515" s="23">
        <v>2547</v>
      </c>
      <c r="H515" s="25" t="s">
        <v>106</v>
      </c>
      <c r="I515" s="27" t="s">
        <v>236</v>
      </c>
      <c r="J515" s="4" t="s">
        <v>205</v>
      </c>
    </row>
    <row r="516" spans="1:10" ht="27.75" customHeight="1" x14ac:dyDescent="0.2">
      <c r="A516" s="35">
        <f t="shared" si="11"/>
        <v>506</v>
      </c>
      <c r="B516" s="22" t="s">
        <v>729</v>
      </c>
      <c r="C516" s="2" t="s">
        <v>187</v>
      </c>
      <c r="D516" s="22">
        <v>2016.9</v>
      </c>
      <c r="E516" s="24" t="s">
        <v>953</v>
      </c>
      <c r="F516" s="23">
        <v>1186</v>
      </c>
      <c r="G516" s="23">
        <v>2345</v>
      </c>
      <c r="H516" s="25" t="s">
        <v>106</v>
      </c>
      <c r="I516" s="27" t="s">
        <v>236</v>
      </c>
      <c r="J516" s="143"/>
    </row>
    <row r="517" spans="1:10" ht="27.75" customHeight="1" x14ac:dyDescent="0.2">
      <c r="A517" s="35">
        <f t="shared" si="11"/>
        <v>507</v>
      </c>
      <c r="B517" s="22" t="s">
        <v>799</v>
      </c>
      <c r="C517" s="2" t="s">
        <v>187</v>
      </c>
      <c r="D517" s="22">
        <v>2017.2</v>
      </c>
      <c r="E517" s="24" t="s">
        <v>951</v>
      </c>
      <c r="F517" s="163">
        <v>167</v>
      </c>
      <c r="G517" s="23">
        <v>432</v>
      </c>
      <c r="H517" s="156" t="s">
        <v>189</v>
      </c>
      <c r="I517" s="27" t="s">
        <v>513</v>
      </c>
      <c r="J517" s="141" t="s">
        <v>205</v>
      </c>
    </row>
    <row r="518" spans="1:10" ht="27.75" customHeight="1" x14ac:dyDescent="0.2">
      <c r="A518" s="35">
        <f t="shared" si="11"/>
        <v>508</v>
      </c>
      <c r="B518" s="108" t="s">
        <v>1494</v>
      </c>
      <c r="C518" s="2" t="s">
        <v>187</v>
      </c>
      <c r="D518" s="22">
        <v>2017.4</v>
      </c>
      <c r="E518" s="24" t="s">
        <v>985</v>
      </c>
      <c r="F518" s="23">
        <v>96.5</v>
      </c>
      <c r="G518" s="23">
        <v>184</v>
      </c>
      <c r="H518" s="25" t="s">
        <v>189</v>
      </c>
      <c r="I518" s="273" t="s">
        <v>234</v>
      </c>
      <c r="J518" s="144"/>
    </row>
    <row r="519" spans="1:10" ht="27.75" customHeight="1" x14ac:dyDescent="0.2">
      <c r="A519" s="35">
        <f t="shared" si="11"/>
        <v>509</v>
      </c>
      <c r="B519" s="112" t="s">
        <v>845</v>
      </c>
      <c r="C519" s="2" t="s">
        <v>187</v>
      </c>
      <c r="D519" s="113">
        <v>2017.6</v>
      </c>
      <c r="E519" s="114" t="s">
        <v>916</v>
      </c>
      <c r="F519" s="115">
        <v>271</v>
      </c>
      <c r="G519" s="115">
        <v>501</v>
      </c>
      <c r="H519" s="116" t="s">
        <v>106</v>
      </c>
      <c r="I519" s="117" t="s">
        <v>115</v>
      </c>
    </row>
    <row r="520" spans="1:10" ht="27.75" customHeight="1" x14ac:dyDescent="0.2">
      <c r="A520" s="35">
        <f t="shared" si="11"/>
        <v>510</v>
      </c>
      <c r="B520" s="108" t="s">
        <v>1491</v>
      </c>
      <c r="C520" s="2" t="s">
        <v>187</v>
      </c>
      <c r="D520" s="22">
        <v>2018.2</v>
      </c>
      <c r="E520" s="24" t="s">
        <v>1492</v>
      </c>
      <c r="F520" s="23">
        <v>295</v>
      </c>
      <c r="G520" s="23">
        <v>525</v>
      </c>
      <c r="H520" s="25" t="s">
        <v>235</v>
      </c>
      <c r="I520" s="27" t="s">
        <v>1493</v>
      </c>
    </row>
    <row r="521" spans="1:10" ht="27.75" customHeight="1" x14ac:dyDescent="0.2">
      <c r="A521" s="35">
        <f t="shared" si="11"/>
        <v>511</v>
      </c>
      <c r="B521" s="22" t="s">
        <v>1479</v>
      </c>
      <c r="C521" s="2" t="s">
        <v>187</v>
      </c>
      <c r="D521" s="22">
        <v>2018.2</v>
      </c>
      <c r="E521" s="24" t="s">
        <v>1486</v>
      </c>
      <c r="F521" s="23">
        <v>142</v>
      </c>
      <c r="G521" s="23">
        <v>274</v>
      </c>
      <c r="H521" s="25" t="s">
        <v>106</v>
      </c>
      <c r="I521" s="27" t="s">
        <v>188</v>
      </c>
      <c r="J521" s="4" t="s">
        <v>1563</v>
      </c>
    </row>
    <row r="522" spans="1:10" s="10" customFormat="1" ht="28.5" customHeight="1" x14ac:dyDescent="0.2">
      <c r="A522" s="35">
        <f t="shared" si="11"/>
        <v>512</v>
      </c>
      <c r="B522" s="2" t="s">
        <v>1503</v>
      </c>
      <c r="C522" s="2" t="s">
        <v>187</v>
      </c>
      <c r="D522" s="2">
        <v>2018.3</v>
      </c>
      <c r="E522" s="37" t="s">
        <v>1195</v>
      </c>
      <c r="F522" s="38">
        <v>368</v>
      </c>
      <c r="G522" s="38">
        <v>810</v>
      </c>
      <c r="H522" s="41" t="s">
        <v>114</v>
      </c>
      <c r="I522" s="40" t="s">
        <v>1475</v>
      </c>
      <c r="J522" s="4"/>
    </row>
    <row r="523" spans="1:10" s="10" customFormat="1" ht="28.5" customHeight="1" x14ac:dyDescent="0.2">
      <c r="A523" s="35">
        <f t="shared" si="11"/>
        <v>513</v>
      </c>
      <c r="B523" s="2" t="s">
        <v>1543</v>
      </c>
      <c r="C523" s="2" t="s">
        <v>187</v>
      </c>
      <c r="D523" s="2">
        <v>2018.4</v>
      </c>
      <c r="E523" s="198" t="s">
        <v>1530</v>
      </c>
      <c r="F523" s="38">
        <v>379</v>
      </c>
      <c r="G523" s="38">
        <v>973</v>
      </c>
      <c r="H523" s="41" t="s">
        <v>1542</v>
      </c>
      <c r="I523" s="40" t="s">
        <v>188</v>
      </c>
      <c r="J523" s="143"/>
    </row>
    <row r="524" spans="1:10" ht="27.75" customHeight="1" x14ac:dyDescent="0.2">
      <c r="A524" s="35">
        <f t="shared" si="11"/>
        <v>514</v>
      </c>
      <c r="B524" s="108" t="s">
        <v>1525</v>
      </c>
      <c r="C524" s="2" t="s">
        <v>187</v>
      </c>
      <c r="D524" s="22">
        <v>2018.4</v>
      </c>
      <c r="E524" s="110" t="s">
        <v>912</v>
      </c>
      <c r="F524" s="23">
        <v>1725</v>
      </c>
      <c r="G524" s="23">
        <v>3384</v>
      </c>
      <c r="H524" s="25" t="s">
        <v>1546</v>
      </c>
      <c r="I524" s="117" t="s">
        <v>779</v>
      </c>
    </row>
    <row r="525" spans="1:10" ht="27.75" customHeight="1" x14ac:dyDescent="0.2">
      <c r="A525" s="35">
        <f t="shared" si="11"/>
        <v>515</v>
      </c>
      <c r="B525" s="22" t="s">
        <v>1549</v>
      </c>
      <c r="C525" s="2" t="s">
        <v>187</v>
      </c>
      <c r="D525" s="22">
        <v>2018.5</v>
      </c>
      <c r="E525" s="24" t="s">
        <v>1565</v>
      </c>
      <c r="F525" s="23">
        <v>505</v>
      </c>
      <c r="G525" s="23">
        <v>989</v>
      </c>
      <c r="H525" s="25" t="s">
        <v>106</v>
      </c>
      <c r="I525" s="27" t="s">
        <v>513</v>
      </c>
    </row>
    <row r="526" spans="1:10" ht="27.75" customHeight="1" x14ac:dyDescent="0.2">
      <c r="A526" s="35">
        <f t="shared" si="11"/>
        <v>516</v>
      </c>
      <c r="B526" s="22" t="s">
        <v>1552</v>
      </c>
      <c r="C526" s="2" t="s">
        <v>187</v>
      </c>
      <c r="D526" s="22">
        <v>2018.5</v>
      </c>
      <c r="E526" s="24" t="s">
        <v>1569</v>
      </c>
      <c r="F526" s="23">
        <v>415</v>
      </c>
      <c r="G526" s="23">
        <v>1106</v>
      </c>
      <c r="H526" s="25" t="s">
        <v>106</v>
      </c>
      <c r="I526" s="117" t="s">
        <v>779</v>
      </c>
    </row>
    <row r="527" spans="1:10" s="10" customFormat="1" ht="28.5" customHeight="1" x14ac:dyDescent="0.2">
      <c r="A527" s="35">
        <f t="shared" si="11"/>
        <v>517</v>
      </c>
      <c r="B527" s="177" t="s">
        <v>1640</v>
      </c>
      <c r="C527" s="2" t="s">
        <v>187</v>
      </c>
      <c r="D527" s="177">
        <v>2018.7</v>
      </c>
      <c r="E527" s="185" t="s">
        <v>1624</v>
      </c>
      <c r="F527" s="224">
        <v>677</v>
      </c>
      <c r="G527" s="224">
        <v>1438</v>
      </c>
      <c r="H527" s="251" t="s">
        <v>108</v>
      </c>
      <c r="I527" s="271" t="s">
        <v>188</v>
      </c>
      <c r="J527" s="141"/>
    </row>
    <row r="528" spans="1:10" s="10" customFormat="1" ht="28.5" customHeight="1" x14ac:dyDescent="0.2">
      <c r="A528" s="35">
        <f t="shared" si="11"/>
        <v>518</v>
      </c>
      <c r="B528" s="177" t="s">
        <v>1642</v>
      </c>
      <c r="C528" s="2" t="s">
        <v>187</v>
      </c>
      <c r="D528" s="177">
        <v>2018.7</v>
      </c>
      <c r="E528" s="185" t="s">
        <v>1631</v>
      </c>
      <c r="F528" s="224">
        <v>193</v>
      </c>
      <c r="G528" s="224">
        <v>193</v>
      </c>
      <c r="H528" s="251" t="s">
        <v>180</v>
      </c>
      <c r="I528" s="271" t="s">
        <v>513</v>
      </c>
      <c r="J528" s="141"/>
    </row>
    <row r="529" spans="1:223" s="10" customFormat="1" ht="28.5" customHeight="1" x14ac:dyDescent="0.2">
      <c r="A529" s="35">
        <f t="shared" si="11"/>
        <v>519</v>
      </c>
      <c r="B529" s="177" t="s">
        <v>1632</v>
      </c>
      <c r="C529" s="2" t="s">
        <v>187</v>
      </c>
      <c r="D529" s="177">
        <v>2018.7</v>
      </c>
      <c r="E529" s="185" t="s">
        <v>1631</v>
      </c>
      <c r="F529" s="224">
        <v>193</v>
      </c>
      <c r="G529" s="224">
        <v>193</v>
      </c>
      <c r="H529" s="251" t="s">
        <v>180</v>
      </c>
      <c r="I529" s="271" t="s">
        <v>513</v>
      </c>
      <c r="J529" s="141"/>
    </row>
    <row r="530" spans="1:223" s="10" customFormat="1" ht="28.5" customHeight="1" x14ac:dyDescent="0.2">
      <c r="A530" s="35">
        <f t="shared" si="11"/>
        <v>520</v>
      </c>
      <c r="B530" s="36" t="s">
        <v>1833</v>
      </c>
      <c r="C530" s="2" t="s">
        <v>187</v>
      </c>
      <c r="D530" s="190">
        <v>2019.1</v>
      </c>
      <c r="E530" s="44" t="s">
        <v>885</v>
      </c>
      <c r="F530" s="218">
        <v>346</v>
      </c>
      <c r="G530" s="218">
        <v>786</v>
      </c>
      <c r="H530" s="240" t="s">
        <v>252</v>
      </c>
      <c r="I530" s="261" t="s">
        <v>115</v>
      </c>
      <c r="J530" s="141"/>
    </row>
    <row r="531" spans="1:223" s="10" customFormat="1" ht="28.2" customHeight="1" x14ac:dyDescent="0.2">
      <c r="A531" s="35">
        <f t="shared" si="11"/>
        <v>521</v>
      </c>
      <c r="B531" s="2" t="s">
        <v>2419</v>
      </c>
      <c r="C531" s="2" t="s">
        <v>187</v>
      </c>
      <c r="D531" s="2">
        <v>2019.9</v>
      </c>
      <c r="E531" s="199" t="s">
        <v>2028</v>
      </c>
      <c r="F531" s="38">
        <v>889</v>
      </c>
      <c r="G531" s="38">
        <v>3199</v>
      </c>
      <c r="H531" s="233" t="s">
        <v>237</v>
      </c>
      <c r="I531" s="257" t="s">
        <v>236</v>
      </c>
      <c r="J531" s="4"/>
    </row>
    <row r="532" spans="1:223" ht="27.75" customHeight="1" x14ac:dyDescent="0.2">
      <c r="A532" s="35">
        <f t="shared" si="11"/>
        <v>522</v>
      </c>
      <c r="B532" s="15" t="s">
        <v>1853</v>
      </c>
      <c r="C532" s="2" t="s">
        <v>187</v>
      </c>
      <c r="D532" s="139">
        <v>2019.2</v>
      </c>
      <c r="E532" s="15" t="s">
        <v>1869</v>
      </c>
      <c r="F532" s="150">
        <v>270</v>
      </c>
      <c r="G532" s="150">
        <v>467</v>
      </c>
      <c r="H532" s="146" t="s">
        <v>109</v>
      </c>
      <c r="I532" s="147" t="s">
        <v>146</v>
      </c>
      <c r="J532" s="4" t="s">
        <v>1563</v>
      </c>
    </row>
    <row r="533" spans="1:223" ht="27.75" customHeight="1" x14ac:dyDescent="0.2">
      <c r="A533" s="35">
        <f t="shared" si="11"/>
        <v>523</v>
      </c>
      <c r="B533" s="22" t="s">
        <v>2010</v>
      </c>
      <c r="C533" s="2" t="s">
        <v>187</v>
      </c>
      <c r="D533" s="22">
        <v>2019.9</v>
      </c>
      <c r="E533" s="128" t="s">
        <v>2033</v>
      </c>
      <c r="F533" s="23">
        <v>161</v>
      </c>
      <c r="G533" s="23">
        <v>249</v>
      </c>
      <c r="H533" s="126" t="s">
        <v>237</v>
      </c>
      <c r="I533" s="127" t="s">
        <v>2013</v>
      </c>
    </row>
    <row r="534" spans="1:223" ht="27.75" customHeight="1" x14ac:dyDescent="0.2">
      <c r="A534" s="35">
        <f t="shared" si="11"/>
        <v>524</v>
      </c>
      <c r="B534" s="22" t="s">
        <v>2045</v>
      </c>
      <c r="C534" s="2" t="s">
        <v>187</v>
      </c>
      <c r="D534" s="28">
        <v>2019.1</v>
      </c>
      <c r="E534" s="128" t="s">
        <v>2043</v>
      </c>
      <c r="F534" s="23">
        <v>51</v>
      </c>
      <c r="G534" s="126" t="s">
        <v>265</v>
      </c>
      <c r="H534" s="126" t="s">
        <v>237</v>
      </c>
      <c r="I534" s="127" t="s">
        <v>1898</v>
      </c>
      <c r="J534" s="143" t="s">
        <v>1787</v>
      </c>
    </row>
    <row r="535" spans="1:223" ht="27.75" customHeight="1" x14ac:dyDescent="0.2">
      <c r="A535" s="35">
        <f t="shared" si="11"/>
        <v>525</v>
      </c>
      <c r="B535" s="22" t="s">
        <v>2361</v>
      </c>
      <c r="C535" s="134" t="s">
        <v>2362</v>
      </c>
      <c r="D535" s="22">
        <v>2020.4</v>
      </c>
      <c r="E535" s="128" t="s">
        <v>2363</v>
      </c>
      <c r="F535" s="23">
        <v>164</v>
      </c>
      <c r="G535" s="23">
        <v>234</v>
      </c>
      <c r="H535" s="126" t="s">
        <v>181</v>
      </c>
      <c r="I535" s="127" t="s">
        <v>2013</v>
      </c>
    </row>
    <row r="536" spans="1:223" ht="27.6" customHeight="1" x14ac:dyDescent="0.2">
      <c r="A536" s="297">
        <f>ROW()-10</f>
        <v>526</v>
      </c>
      <c r="B536" s="22" t="s">
        <v>2389</v>
      </c>
      <c r="C536" s="134" t="s">
        <v>2362</v>
      </c>
      <c r="D536" s="22">
        <v>2020.5</v>
      </c>
      <c r="E536" s="128" t="s">
        <v>2390</v>
      </c>
      <c r="F536" s="23">
        <v>738</v>
      </c>
      <c r="G536" s="23">
        <v>292</v>
      </c>
      <c r="H536" s="126" t="s">
        <v>237</v>
      </c>
      <c r="I536" s="127" t="s">
        <v>236</v>
      </c>
    </row>
    <row r="537" spans="1:223" s="14" customFormat="1" ht="28.5" customHeight="1" x14ac:dyDescent="0.2">
      <c r="A537" s="317" t="s">
        <v>2318</v>
      </c>
      <c r="B537" s="318"/>
      <c r="C537" s="318"/>
      <c r="D537" s="318"/>
      <c r="E537" s="318"/>
      <c r="F537" s="318"/>
      <c r="G537" s="318"/>
      <c r="H537" s="318"/>
      <c r="I537" s="319"/>
      <c r="J537" s="141"/>
    </row>
    <row r="538" spans="1:223" s="9" customFormat="1" ht="28.5" customHeight="1" x14ac:dyDescent="0.2">
      <c r="A538" s="35">
        <f>ROW()-11</f>
        <v>527</v>
      </c>
      <c r="B538" s="178" t="s">
        <v>1990</v>
      </c>
      <c r="C538" s="180" t="s">
        <v>1972</v>
      </c>
      <c r="D538" s="2">
        <v>2019.7</v>
      </c>
      <c r="E538" s="199" t="s">
        <v>1971</v>
      </c>
      <c r="F538" s="38">
        <v>299</v>
      </c>
      <c r="G538" s="38">
        <v>624</v>
      </c>
      <c r="H538" s="233" t="s">
        <v>1904</v>
      </c>
      <c r="I538" s="257" t="s">
        <v>146</v>
      </c>
      <c r="J538" s="141" t="s">
        <v>205</v>
      </c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  <c r="CA538" s="66"/>
      <c r="CB538" s="66"/>
      <c r="CC538" s="66"/>
      <c r="CD538" s="66"/>
      <c r="CE538" s="66"/>
      <c r="CF538" s="66"/>
      <c r="CG538" s="66"/>
      <c r="CH538" s="66"/>
      <c r="CI538" s="66"/>
      <c r="CJ538" s="66"/>
      <c r="CK538" s="66"/>
      <c r="CL538" s="66"/>
      <c r="CM538" s="66"/>
      <c r="CN538" s="66"/>
      <c r="CO538" s="66"/>
      <c r="CP538" s="66"/>
      <c r="CQ538" s="66"/>
      <c r="CR538" s="66"/>
      <c r="CS538" s="66"/>
      <c r="CT538" s="66"/>
      <c r="CU538" s="66"/>
      <c r="CV538" s="66"/>
      <c r="CW538" s="66"/>
      <c r="CX538" s="66"/>
      <c r="CY538" s="66"/>
      <c r="CZ538" s="66"/>
      <c r="DA538" s="66"/>
      <c r="DB538" s="66"/>
      <c r="DC538" s="66"/>
      <c r="DD538" s="66"/>
      <c r="DE538" s="66"/>
      <c r="DF538" s="66"/>
      <c r="DG538" s="66"/>
      <c r="DH538" s="66"/>
      <c r="DI538" s="66"/>
      <c r="DJ538" s="66"/>
      <c r="DK538" s="66"/>
      <c r="DL538" s="66"/>
      <c r="DM538" s="66"/>
      <c r="DN538" s="66"/>
      <c r="DO538" s="66"/>
      <c r="DP538" s="66"/>
      <c r="DQ538" s="66"/>
      <c r="DR538" s="66"/>
      <c r="DS538" s="66"/>
      <c r="DT538" s="66"/>
      <c r="DU538" s="66"/>
      <c r="DV538" s="66"/>
      <c r="DW538" s="66"/>
      <c r="DX538" s="66"/>
      <c r="DY538" s="66"/>
      <c r="DZ538" s="66"/>
      <c r="EA538" s="66"/>
      <c r="EB538" s="66"/>
      <c r="EC538" s="66"/>
      <c r="ED538" s="66"/>
      <c r="EE538" s="66"/>
      <c r="EF538" s="66"/>
      <c r="EG538" s="66"/>
      <c r="EH538" s="66"/>
      <c r="EI538" s="66"/>
      <c r="EJ538" s="66"/>
      <c r="EK538" s="66"/>
      <c r="EL538" s="66"/>
      <c r="EM538" s="66"/>
      <c r="EN538" s="66"/>
      <c r="EO538" s="66"/>
      <c r="EP538" s="66"/>
      <c r="EQ538" s="66"/>
      <c r="ER538" s="66"/>
      <c r="ES538" s="66"/>
      <c r="ET538" s="66"/>
      <c r="EU538" s="66"/>
      <c r="EV538" s="66"/>
      <c r="EW538" s="66"/>
      <c r="EX538" s="66"/>
      <c r="EY538" s="66"/>
      <c r="EZ538" s="66"/>
      <c r="FA538" s="66"/>
      <c r="FB538" s="66"/>
      <c r="FC538" s="66"/>
      <c r="FD538" s="66"/>
      <c r="FE538" s="66"/>
      <c r="FF538" s="66"/>
      <c r="FG538" s="66"/>
      <c r="FH538" s="66"/>
      <c r="FI538" s="66"/>
      <c r="FJ538" s="66"/>
      <c r="FK538" s="66"/>
      <c r="FL538" s="66"/>
      <c r="FM538" s="66"/>
      <c r="FN538" s="66"/>
      <c r="FO538" s="66"/>
      <c r="FP538" s="66"/>
      <c r="FQ538" s="66"/>
      <c r="FR538" s="66"/>
      <c r="FS538" s="66"/>
      <c r="FT538" s="66"/>
      <c r="FU538" s="66"/>
      <c r="FV538" s="66"/>
      <c r="FW538" s="66"/>
      <c r="FX538" s="66"/>
      <c r="FY538" s="66"/>
      <c r="FZ538" s="66"/>
      <c r="GA538" s="66"/>
      <c r="GB538" s="66"/>
      <c r="GC538" s="66"/>
      <c r="GD538" s="66"/>
      <c r="GE538" s="66"/>
      <c r="GF538" s="66"/>
      <c r="GG538" s="66"/>
      <c r="GH538" s="66"/>
      <c r="GI538" s="66"/>
      <c r="GJ538" s="66"/>
      <c r="GK538" s="66"/>
      <c r="GL538" s="66"/>
      <c r="GM538" s="66"/>
      <c r="GN538" s="66"/>
      <c r="GO538" s="66"/>
      <c r="GP538" s="66"/>
      <c r="GQ538" s="66"/>
      <c r="GR538" s="66"/>
      <c r="GS538" s="66"/>
      <c r="GT538" s="66"/>
      <c r="GU538" s="66"/>
      <c r="GV538" s="66"/>
      <c r="GW538" s="66"/>
      <c r="GX538" s="66"/>
      <c r="GY538" s="66"/>
      <c r="GZ538" s="66"/>
      <c r="HA538" s="66"/>
      <c r="HB538" s="66"/>
      <c r="HC538" s="66"/>
      <c r="HD538" s="66"/>
      <c r="HE538" s="66"/>
      <c r="HF538" s="66"/>
      <c r="HG538" s="66"/>
      <c r="HH538" s="66"/>
      <c r="HI538" s="66"/>
      <c r="HJ538" s="66"/>
      <c r="HK538" s="66"/>
      <c r="HL538" s="66"/>
      <c r="HM538" s="66"/>
      <c r="HN538" s="66"/>
      <c r="HO538" s="66"/>
    </row>
    <row r="539" spans="1:223" s="9" customFormat="1" ht="28.5" customHeight="1" x14ac:dyDescent="0.2">
      <c r="A539" s="314" t="s">
        <v>2307</v>
      </c>
      <c r="B539" s="315"/>
      <c r="C539" s="315"/>
      <c r="D539" s="315"/>
      <c r="E539" s="315"/>
      <c r="F539" s="315"/>
      <c r="G539" s="315"/>
      <c r="H539" s="315"/>
      <c r="I539" s="316"/>
      <c r="J539" s="141"/>
    </row>
    <row r="540" spans="1:223" s="9" customFormat="1" ht="28.5" customHeight="1" x14ac:dyDescent="0.2">
      <c r="A540" s="35">
        <f>ROW()-12</f>
        <v>528</v>
      </c>
      <c r="B540" s="36" t="s">
        <v>222</v>
      </c>
      <c r="C540" s="2" t="s">
        <v>298</v>
      </c>
      <c r="D540" s="36">
        <v>2012.9</v>
      </c>
      <c r="E540" s="44" t="s">
        <v>926</v>
      </c>
      <c r="F540" s="42">
        <v>6733</v>
      </c>
      <c r="G540" s="42">
        <v>10466</v>
      </c>
      <c r="H540" s="45" t="s">
        <v>109</v>
      </c>
      <c r="I540" s="43" t="s">
        <v>236</v>
      </c>
      <c r="J540" s="141"/>
    </row>
    <row r="541" spans="1:223" s="9" customFormat="1" ht="28.5" customHeight="1" x14ac:dyDescent="0.2">
      <c r="A541" s="35">
        <f t="shared" ref="A541:A548" si="12">ROW()-12</f>
        <v>529</v>
      </c>
      <c r="B541" s="2" t="s">
        <v>557</v>
      </c>
      <c r="C541" s="2" t="s">
        <v>298</v>
      </c>
      <c r="D541" s="2">
        <v>2015.6</v>
      </c>
      <c r="E541" s="37" t="s">
        <v>1073</v>
      </c>
      <c r="F541" s="38">
        <v>1004</v>
      </c>
      <c r="G541" s="38">
        <v>1896</v>
      </c>
      <c r="H541" s="41" t="s">
        <v>189</v>
      </c>
      <c r="I541" s="40" t="s">
        <v>236</v>
      </c>
      <c r="J541" s="141"/>
    </row>
    <row r="542" spans="1:223" s="9" customFormat="1" ht="28.5" customHeight="1" x14ac:dyDescent="0.2">
      <c r="A542" s="35">
        <f t="shared" si="12"/>
        <v>530</v>
      </c>
      <c r="B542" s="2" t="s">
        <v>714</v>
      </c>
      <c r="C542" s="2" t="s">
        <v>298</v>
      </c>
      <c r="D542" s="2">
        <v>2016.9</v>
      </c>
      <c r="E542" s="37" t="s">
        <v>974</v>
      </c>
      <c r="F542" s="38">
        <v>664</v>
      </c>
      <c r="G542" s="38">
        <v>1328</v>
      </c>
      <c r="H542" s="41" t="s">
        <v>180</v>
      </c>
      <c r="I542" s="40" t="s">
        <v>236</v>
      </c>
      <c r="J542" s="141"/>
    </row>
    <row r="543" spans="1:223" s="9" customFormat="1" ht="28.5" customHeight="1" x14ac:dyDescent="0.2">
      <c r="A543" s="35">
        <f t="shared" si="12"/>
        <v>531</v>
      </c>
      <c r="B543" s="2" t="s">
        <v>756</v>
      </c>
      <c r="C543" s="87" t="s">
        <v>298</v>
      </c>
      <c r="D543" s="2">
        <v>2016.11</v>
      </c>
      <c r="E543" s="37" t="s">
        <v>957</v>
      </c>
      <c r="F543" s="81">
        <v>212</v>
      </c>
      <c r="G543" s="82">
        <v>127</v>
      </c>
      <c r="H543" s="83" t="s">
        <v>265</v>
      </c>
      <c r="I543" s="84" t="s">
        <v>265</v>
      </c>
      <c r="J543" s="141" t="s">
        <v>857</v>
      </c>
    </row>
    <row r="544" spans="1:223" s="9" customFormat="1" ht="28.5" customHeight="1" x14ac:dyDescent="0.2">
      <c r="A544" s="35">
        <f t="shared" si="12"/>
        <v>532</v>
      </c>
      <c r="B544" s="2" t="s">
        <v>806</v>
      </c>
      <c r="C544" s="2" t="s">
        <v>2235</v>
      </c>
      <c r="D544" s="2">
        <v>2017.2</v>
      </c>
      <c r="E544" s="37" t="s">
        <v>957</v>
      </c>
      <c r="F544" s="81">
        <v>827</v>
      </c>
      <c r="G544" s="38">
        <v>857</v>
      </c>
      <c r="H544" s="41" t="s">
        <v>265</v>
      </c>
      <c r="I544" s="40" t="s">
        <v>265</v>
      </c>
      <c r="J544" s="141"/>
    </row>
    <row r="545" spans="1:223" ht="28.5" customHeight="1" x14ac:dyDescent="0.2">
      <c r="A545" s="35">
        <f t="shared" si="12"/>
        <v>533</v>
      </c>
      <c r="B545" s="89" t="s">
        <v>1381</v>
      </c>
      <c r="C545" s="2" t="s">
        <v>298</v>
      </c>
      <c r="D545" s="2">
        <v>2017.7</v>
      </c>
      <c r="E545" s="37" t="s">
        <v>903</v>
      </c>
      <c r="F545" s="38">
        <v>160</v>
      </c>
      <c r="G545" s="38">
        <v>788</v>
      </c>
      <c r="H545" s="41" t="s">
        <v>109</v>
      </c>
      <c r="I545" s="40" t="s">
        <v>236</v>
      </c>
      <c r="J545" s="141" t="s">
        <v>857</v>
      </c>
    </row>
    <row r="546" spans="1:223" ht="28.5" customHeight="1" x14ac:dyDescent="0.2">
      <c r="A546" s="35">
        <f t="shared" si="12"/>
        <v>534</v>
      </c>
      <c r="B546" s="89" t="s">
        <v>1317</v>
      </c>
      <c r="C546" s="2" t="s">
        <v>298</v>
      </c>
      <c r="D546" s="2">
        <v>2017.9</v>
      </c>
      <c r="E546" s="37" t="s">
        <v>1316</v>
      </c>
      <c r="F546" s="38">
        <v>1296</v>
      </c>
      <c r="G546" s="38">
        <v>3023</v>
      </c>
      <c r="H546" s="41" t="s">
        <v>181</v>
      </c>
      <c r="I546" s="40" t="s">
        <v>236</v>
      </c>
      <c r="J546" s="141" t="s">
        <v>1669</v>
      </c>
    </row>
    <row r="547" spans="1:223" ht="28.5" customHeight="1" x14ac:dyDescent="0.2">
      <c r="A547" s="35">
        <f t="shared" si="12"/>
        <v>535</v>
      </c>
      <c r="B547" s="89" t="s">
        <v>1519</v>
      </c>
      <c r="C547" s="2" t="s">
        <v>298</v>
      </c>
      <c r="D547" s="2">
        <v>2018.4</v>
      </c>
      <c r="E547" s="201" t="s">
        <v>1534</v>
      </c>
      <c r="F547" s="38">
        <v>1953</v>
      </c>
      <c r="G547" s="38">
        <v>4262</v>
      </c>
      <c r="H547" s="41" t="s">
        <v>109</v>
      </c>
      <c r="I547" s="40" t="s">
        <v>188</v>
      </c>
      <c r="J547" s="149" t="s">
        <v>205</v>
      </c>
    </row>
    <row r="548" spans="1:223" ht="28.5" customHeight="1" x14ac:dyDescent="0.2">
      <c r="A548" s="35">
        <f t="shared" si="12"/>
        <v>536</v>
      </c>
      <c r="B548" s="2" t="s">
        <v>1704</v>
      </c>
      <c r="C548" s="2" t="s">
        <v>2266</v>
      </c>
      <c r="D548" s="2">
        <v>2018.8</v>
      </c>
      <c r="E548" s="198" t="s">
        <v>1665</v>
      </c>
      <c r="F548" s="38">
        <v>6033</v>
      </c>
      <c r="G548" s="38">
        <v>9483</v>
      </c>
      <c r="H548" s="41" t="s">
        <v>109</v>
      </c>
      <c r="I548" s="40" t="s">
        <v>188</v>
      </c>
      <c r="J548" s="141"/>
    </row>
    <row r="549" spans="1:223" ht="28.5" customHeight="1" x14ac:dyDescent="0.2">
      <c r="A549" s="314" t="s">
        <v>2322</v>
      </c>
      <c r="B549" s="315"/>
      <c r="C549" s="315"/>
      <c r="D549" s="315"/>
      <c r="E549" s="315"/>
      <c r="F549" s="315"/>
      <c r="G549" s="315"/>
      <c r="H549" s="315"/>
      <c r="I549" s="316"/>
      <c r="J549" s="5"/>
      <c r="ED549" s="9"/>
      <c r="EE549" s="9"/>
      <c r="EF549" s="9"/>
      <c r="EG549" s="9"/>
      <c r="EH549" s="9"/>
      <c r="EI549" s="9"/>
      <c r="EJ549" s="9"/>
      <c r="EK549" s="9"/>
      <c r="EL549" s="9"/>
      <c r="EM549" s="9"/>
      <c r="EN549" s="9"/>
      <c r="EO549" s="9"/>
      <c r="EP549" s="9"/>
      <c r="EQ549" s="9"/>
      <c r="ER549" s="9"/>
      <c r="ES549" s="9"/>
      <c r="ET549" s="9"/>
      <c r="EU549" s="9"/>
      <c r="EV549" s="9"/>
      <c r="EW549" s="9"/>
      <c r="EX549" s="9"/>
      <c r="EY549" s="9"/>
      <c r="EZ549" s="9"/>
      <c r="FA549" s="9"/>
      <c r="FB549" s="9"/>
      <c r="FC549" s="9"/>
      <c r="FD549" s="9"/>
      <c r="FE549" s="9"/>
      <c r="FF549" s="9"/>
      <c r="FG549" s="9"/>
      <c r="FH549" s="9"/>
      <c r="FI549" s="9"/>
      <c r="FJ549" s="9"/>
      <c r="FK549" s="9"/>
      <c r="FL549" s="9"/>
      <c r="FM549" s="9"/>
      <c r="FN549" s="9"/>
      <c r="FO549" s="9"/>
      <c r="FP549" s="9"/>
      <c r="FQ549" s="9"/>
      <c r="FR549" s="9"/>
      <c r="FS549" s="9"/>
      <c r="FT549" s="9"/>
      <c r="FU549" s="9"/>
      <c r="FV549" s="9"/>
      <c r="FW549" s="9"/>
      <c r="FX549" s="9"/>
      <c r="FY549" s="9"/>
      <c r="FZ549" s="9"/>
      <c r="GA549" s="9"/>
      <c r="GB549" s="9"/>
      <c r="GC549" s="9"/>
      <c r="GD549" s="9"/>
      <c r="GE549" s="9"/>
      <c r="GF549" s="9"/>
      <c r="GG549" s="9"/>
      <c r="GH549" s="9"/>
      <c r="GI549" s="9"/>
      <c r="GJ549" s="9"/>
      <c r="GK549" s="9"/>
      <c r="GL549" s="9"/>
      <c r="GM549" s="9"/>
      <c r="GN549" s="9"/>
      <c r="GO549" s="9"/>
      <c r="GP549" s="9"/>
      <c r="GQ549" s="9"/>
      <c r="GR549" s="9"/>
      <c r="GS549" s="9"/>
      <c r="GT549" s="9"/>
      <c r="GU549" s="9"/>
      <c r="GV549" s="9"/>
      <c r="GW549" s="9"/>
      <c r="GX549" s="9"/>
      <c r="GY549" s="9"/>
      <c r="GZ549" s="9"/>
      <c r="HA549" s="9"/>
      <c r="HB549" s="9"/>
      <c r="HC549" s="9"/>
      <c r="HD549" s="9"/>
      <c r="HE549" s="9"/>
      <c r="HF549" s="9"/>
      <c r="HG549" s="9"/>
      <c r="HH549" s="9"/>
      <c r="HI549" s="9"/>
      <c r="HJ549" s="9"/>
      <c r="HK549" s="9"/>
      <c r="HL549" s="9"/>
      <c r="HM549" s="9"/>
      <c r="HN549" s="9"/>
      <c r="HO549" s="9"/>
    </row>
    <row r="550" spans="1:223" ht="28.5" customHeight="1" x14ac:dyDescent="0.2">
      <c r="A550" s="35">
        <f>ROW()-13</f>
        <v>537</v>
      </c>
      <c r="B550" s="36" t="s">
        <v>1862</v>
      </c>
      <c r="C550" s="44" t="s">
        <v>1870</v>
      </c>
      <c r="D550" s="190">
        <v>2019.2</v>
      </c>
      <c r="E550" s="36" t="s">
        <v>1871</v>
      </c>
      <c r="F550" s="217">
        <v>681</v>
      </c>
      <c r="G550" s="217">
        <v>1548</v>
      </c>
      <c r="H550" s="239" t="s">
        <v>109</v>
      </c>
      <c r="I550" s="260" t="s">
        <v>146</v>
      </c>
      <c r="J550" s="141"/>
    </row>
    <row r="551" spans="1:223" ht="28.5" customHeight="1" x14ac:dyDescent="0.2">
      <c r="A551" s="35">
        <f t="shared" ref="A551:A552" si="13">ROW()-13</f>
        <v>538</v>
      </c>
      <c r="B551" s="2" t="s">
        <v>2095</v>
      </c>
      <c r="C551" s="180" t="s">
        <v>1870</v>
      </c>
      <c r="D551" s="2">
        <v>2019.12</v>
      </c>
      <c r="E551" s="199" t="s">
        <v>2093</v>
      </c>
      <c r="F551" s="38">
        <v>700</v>
      </c>
      <c r="G551" s="38">
        <v>1524</v>
      </c>
      <c r="H551" s="233" t="s">
        <v>181</v>
      </c>
      <c r="I551" s="257" t="s">
        <v>236</v>
      </c>
      <c r="ED551" s="9"/>
      <c r="EE551" s="9"/>
      <c r="EF551" s="9"/>
      <c r="EG551" s="9"/>
      <c r="EH551" s="9"/>
      <c r="EI551" s="9"/>
      <c r="EJ551" s="9"/>
      <c r="EK551" s="9"/>
      <c r="EL551" s="9"/>
      <c r="EM551" s="9"/>
      <c r="EN551" s="9"/>
      <c r="EO551" s="9"/>
      <c r="EP551" s="9"/>
      <c r="EQ551" s="9"/>
      <c r="ER551" s="9"/>
      <c r="ES551" s="9"/>
      <c r="ET551" s="9"/>
      <c r="EU551" s="9"/>
      <c r="EV551" s="9"/>
      <c r="EW551" s="9"/>
      <c r="EX551" s="9"/>
      <c r="EY551" s="9"/>
      <c r="EZ551" s="9"/>
      <c r="FA551" s="9"/>
      <c r="FB551" s="9"/>
      <c r="FC551" s="9"/>
      <c r="FD551" s="9"/>
      <c r="FE551" s="9"/>
      <c r="FF551" s="9"/>
      <c r="FG551" s="9"/>
      <c r="FH551" s="9"/>
      <c r="FI551" s="9"/>
      <c r="FJ551" s="9"/>
      <c r="FK551" s="9"/>
      <c r="FL551" s="9"/>
      <c r="FM551" s="9"/>
      <c r="FN551" s="9"/>
      <c r="FO551" s="9"/>
      <c r="FP551" s="9"/>
      <c r="FQ551" s="9"/>
      <c r="FR551" s="9"/>
      <c r="FS551" s="9"/>
      <c r="FT551" s="9"/>
      <c r="FU551" s="9"/>
      <c r="FV551" s="9"/>
      <c r="FW551" s="9"/>
      <c r="FX551" s="9"/>
      <c r="FY551" s="9"/>
      <c r="FZ551" s="9"/>
      <c r="GA551" s="9"/>
      <c r="GB551" s="9"/>
      <c r="GC551" s="9"/>
      <c r="GD551" s="9"/>
      <c r="GE551" s="9"/>
    </row>
    <row r="552" spans="1:223" ht="27" customHeight="1" x14ac:dyDescent="0.2">
      <c r="A552" s="35">
        <f t="shared" si="13"/>
        <v>539</v>
      </c>
      <c r="B552" s="2" t="s">
        <v>2110</v>
      </c>
      <c r="C552" s="180" t="s">
        <v>1870</v>
      </c>
      <c r="D552" s="2">
        <v>2020.2</v>
      </c>
      <c r="E552" s="199" t="s">
        <v>2109</v>
      </c>
      <c r="F552" s="38">
        <v>848</v>
      </c>
      <c r="G552" s="38">
        <v>2159</v>
      </c>
      <c r="H552" s="233" t="s">
        <v>181</v>
      </c>
      <c r="I552" s="257" t="s">
        <v>236</v>
      </c>
      <c r="ED552" s="9"/>
      <c r="EE552" s="9"/>
      <c r="EF552" s="9"/>
      <c r="EG552" s="9"/>
      <c r="EH552" s="9"/>
      <c r="EI552" s="9"/>
      <c r="EJ552" s="9"/>
      <c r="EK552" s="9"/>
      <c r="EL552" s="9"/>
      <c r="EM552" s="9"/>
      <c r="EN552" s="9"/>
      <c r="EO552" s="9"/>
      <c r="EP552" s="9"/>
      <c r="EQ552" s="9"/>
      <c r="ER552" s="9"/>
      <c r="ES552" s="9"/>
      <c r="ET552" s="9"/>
      <c r="EU552" s="9"/>
      <c r="EV552" s="9"/>
      <c r="EW552" s="9"/>
      <c r="EX552" s="9"/>
      <c r="EY552" s="9"/>
      <c r="EZ552" s="9"/>
      <c r="FA552" s="9"/>
      <c r="FB552" s="9"/>
      <c r="FC552" s="9"/>
      <c r="FD552" s="9"/>
      <c r="FE552" s="9"/>
      <c r="FF552" s="9"/>
      <c r="FG552" s="9"/>
      <c r="FH552" s="9"/>
      <c r="FI552" s="9"/>
      <c r="FJ552" s="9"/>
      <c r="FK552" s="9"/>
      <c r="FL552" s="9"/>
      <c r="FM552" s="9"/>
      <c r="FN552" s="9"/>
      <c r="FO552" s="9"/>
      <c r="FP552" s="9"/>
      <c r="FQ552" s="9"/>
      <c r="FR552" s="9"/>
      <c r="FS552" s="9"/>
      <c r="FT552" s="9"/>
      <c r="FU552" s="9"/>
      <c r="FV552" s="9"/>
      <c r="FW552" s="9"/>
      <c r="FX552" s="9"/>
      <c r="FY552" s="9"/>
      <c r="FZ552" s="9"/>
      <c r="GA552" s="9"/>
      <c r="GB552" s="9"/>
      <c r="GC552" s="9"/>
      <c r="GD552" s="9"/>
      <c r="GE552" s="9"/>
      <c r="GF552" s="9"/>
      <c r="GG552" s="9"/>
      <c r="GH552" s="9"/>
      <c r="GI552" s="9"/>
      <c r="GJ552" s="9"/>
      <c r="GK552" s="9"/>
      <c r="GL552" s="9"/>
      <c r="GM552" s="9"/>
      <c r="GN552" s="9"/>
      <c r="GO552" s="9"/>
      <c r="GP552" s="9"/>
      <c r="GQ552" s="9"/>
      <c r="GR552" s="9"/>
      <c r="GS552" s="9"/>
      <c r="GT552" s="9"/>
      <c r="GU552" s="9"/>
      <c r="GV552" s="9"/>
      <c r="GW552" s="9"/>
      <c r="GX552" s="9"/>
      <c r="GY552" s="9"/>
      <c r="GZ552" s="9"/>
      <c r="HA552" s="9"/>
      <c r="HB552" s="9"/>
      <c r="HC552" s="9"/>
      <c r="HD552" s="9"/>
      <c r="HE552" s="9"/>
      <c r="HF552" s="9"/>
      <c r="HG552" s="9"/>
      <c r="HH552" s="9"/>
      <c r="HI552" s="9"/>
      <c r="HJ552" s="9"/>
      <c r="HK552" s="9"/>
      <c r="HL552" s="9"/>
      <c r="HM552" s="9"/>
      <c r="HN552" s="9"/>
      <c r="HO552" s="9"/>
    </row>
    <row r="553" spans="1:223" ht="28.5" customHeight="1" x14ac:dyDescent="0.2">
      <c r="A553" s="314" t="s">
        <v>2344</v>
      </c>
      <c r="B553" s="315"/>
      <c r="C553" s="315"/>
      <c r="D553" s="315"/>
      <c r="E553" s="315"/>
      <c r="F553" s="315"/>
      <c r="G553" s="315"/>
      <c r="H553" s="315"/>
      <c r="I553" s="316"/>
      <c r="J553" s="5"/>
    </row>
    <row r="554" spans="1:223" ht="28.5" customHeight="1" x14ac:dyDescent="0.2">
      <c r="A554" s="35">
        <f>ROW()-14</f>
        <v>540</v>
      </c>
      <c r="B554" s="22" t="s">
        <v>386</v>
      </c>
      <c r="C554" s="184" t="s">
        <v>1881</v>
      </c>
      <c r="D554" s="22">
        <v>2013.12</v>
      </c>
      <c r="E554" s="157" t="s">
        <v>1061</v>
      </c>
      <c r="F554" s="23">
        <v>391</v>
      </c>
      <c r="G554" s="17">
        <v>111</v>
      </c>
      <c r="H554" s="20" t="s">
        <v>406</v>
      </c>
      <c r="I554" s="19" t="s">
        <v>407</v>
      </c>
      <c r="J554" s="141"/>
    </row>
    <row r="555" spans="1:223" ht="28.5" customHeight="1" x14ac:dyDescent="0.2">
      <c r="A555" s="35">
        <f t="shared" ref="A555:A562" si="14">ROW()-14</f>
        <v>541</v>
      </c>
      <c r="B555" s="22" t="s">
        <v>657</v>
      </c>
      <c r="C555" s="184" t="s">
        <v>1881</v>
      </c>
      <c r="D555" s="22">
        <v>2016.4</v>
      </c>
      <c r="E555" s="24" t="s">
        <v>933</v>
      </c>
      <c r="F555" s="23">
        <v>784</v>
      </c>
      <c r="G555" s="23">
        <v>1545</v>
      </c>
      <c r="H555" s="25" t="s">
        <v>109</v>
      </c>
      <c r="I555" s="27" t="s">
        <v>236</v>
      </c>
      <c r="J555" s="141"/>
    </row>
    <row r="556" spans="1:223" ht="28.5" customHeight="1" x14ac:dyDescent="0.2">
      <c r="A556" s="35">
        <f t="shared" si="14"/>
        <v>542</v>
      </c>
      <c r="B556" s="22" t="s">
        <v>815</v>
      </c>
      <c r="C556" s="184" t="s">
        <v>1881</v>
      </c>
      <c r="D556" s="22">
        <v>2017.3</v>
      </c>
      <c r="E556" s="24" t="s">
        <v>933</v>
      </c>
      <c r="F556" s="23">
        <v>425</v>
      </c>
      <c r="G556" s="23">
        <v>822</v>
      </c>
      <c r="H556" s="25" t="s">
        <v>265</v>
      </c>
      <c r="I556" s="259" t="s">
        <v>236</v>
      </c>
      <c r="J556" s="141"/>
    </row>
    <row r="557" spans="1:223" ht="28.5" customHeight="1" x14ac:dyDescent="0.2">
      <c r="A557" s="35">
        <f t="shared" si="14"/>
        <v>543</v>
      </c>
      <c r="B557" s="108" t="s">
        <v>1307</v>
      </c>
      <c r="C557" s="184" t="s">
        <v>1881</v>
      </c>
      <c r="D557" s="22">
        <v>2017.9</v>
      </c>
      <c r="E557" s="24" t="s">
        <v>1320</v>
      </c>
      <c r="F557" s="23">
        <v>391</v>
      </c>
      <c r="G557" s="23">
        <v>773</v>
      </c>
      <c r="H557" s="25" t="s">
        <v>265</v>
      </c>
      <c r="I557" s="27" t="s">
        <v>265</v>
      </c>
      <c r="J557" s="4" t="s">
        <v>205</v>
      </c>
    </row>
    <row r="558" spans="1:223" s="9" customFormat="1" ht="28.2" customHeight="1" x14ac:dyDescent="0.2">
      <c r="A558" s="35">
        <f t="shared" si="14"/>
        <v>544</v>
      </c>
      <c r="B558" s="177" t="s">
        <v>1643</v>
      </c>
      <c r="C558" s="184" t="s">
        <v>1881</v>
      </c>
      <c r="D558" s="177">
        <v>2018.7</v>
      </c>
      <c r="E558" s="185" t="s">
        <v>1639</v>
      </c>
      <c r="F558" s="224">
        <v>1584</v>
      </c>
      <c r="G558" s="224">
        <v>3562</v>
      </c>
      <c r="H558" s="251" t="s">
        <v>109</v>
      </c>
      <c r="I558" s="271" t="s">
        <v>188</v>
      </c>
      <c r="J558" s="4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  <c r="CA558" s="66"/>
      <c r="CB558" s="66"/>
      <c r="CC558" s="66"/>
      <c r="CD558" s="66"/>
      <c r="CE558" s="66"/>
      <c r="CF558" s="66"/>
      <c r="CG558" s="66"/>
      <c r="CH558" s="66"/>
      <c r="CI558" s="66"/>
      <c r="CJ558" s="66"/>
      <c r="CK558" s="66"/>
      <c r="CL558" s="66"/>
      <c r="CM558" s="66"/>
      <c r="CN558" s="66"/>
      <c r="CO558" s="66"/>
      <c r="CP558" s="66"/>
      <c r="CQ558" s="66"/>
      <c r="CR558" s="66"/>
      <c r="CS558" s="66"/>
      <c r="CT558" s="66"/>
      <c r="CU558" s="66"/>
      <c r="CV558" s="66"/>
      <c r="CW558" s="66"/>
      <c r="CX558" s="66"/>
      <c r="CY558" s="66"/>
      <c r="CZ558" s="66"/>
      <c r="DA558" s="66"/>
      <c r="DB558" s="66"/>
      <c r="DC558" s="66"/>
      <c r="DD558" s="66"/>
      <c r="DE558" s="66"/>
      <c r="DF558" s="66"/>
      <c r="DG558" s="66"/>
      <c r="DH558" s="66"/>
      <c r="DI558" s="66"/>
      <c r="DJ558" s="66"/>
      <c r="DK558" s="66"/>
      <c r="DL558" s="66"/>
      <c r="DM558" s="66"/>
      <c r="DN558" s="66"/>
      <c r="DO558" s="66"/>
      <c r="DP558" s="66"/>
      <c r="DQ558" s="66"/>
      <c r="DR558" s="66"/>
      <c r="DS558" s="66"/>
      <c r="DT558" s="66"/>
      <c r="DU558" s="66"/>
      <c r="DV558" s="66"/>
      <c r="DW558" s="66"/>
      <c r="DX558" s="66"/>
      <c r="DY558" s="66"/>
      <c r="DZ558" s="66"/>
      <c r="EA558" s="66"/>
      <c r="EB558" s="66"/>
      <c r="EC558" s="66"/>
      <c r="ED558" s="66"/>
      <c r="EE558" s="66"/>
      <c r="EF558" s="66"/>
      <c r="EG558" s="66"/>
      <c r="EH558" s="66"/>
      <c r="EI558" s="66"/>
      <c r="EJ558" s="66"/>
      <c r="EK558" s="66"/>
      <c r="EL558" s="66"/>
      <c r="EM558" s="66"/>
      <c r="EN558" s="66"/>
      <c r="EO558" s="66"/>
      <c r="EP558" s="66"/>
      <c r="EQ558" s="66"/>
      <c r="ER558" s="66"/>
      <c r="ES558" s="66"/>
      <c r="ET558" s="66"/>
      <c r="EU558" s="66"/>
      <c r="EV558" s="66"/>
      <c r="EW558" s="66"/>
      <c r="EX558" s="66"/>
      <c r="EY558" s="66"/>
      <c r="EZ558" s="66"/>
      <c r="FA558" s="66"/>
      <c r="FB558" s="66"/>
      <c r="FC558" s="66"/>
      <c r="FD558" s="66"/>
      <c r="FE558" s="66"/>
      <c r="FF558" s="66"/>
      <c r="FG558" s="66"/>
      <c r="FH558" s="66"/>
      <c r="FI558" s="66"/>
      <c r="FJ558" s="66"/>
      <c r="FK558" s="66"/>
      <c r="FL558" s="66"/>
      <c r="FM558" s="66"/>
      <c r="FN558" s="66"/>
      <c r="FO558" s="66"/>
      <c r="FP558" s="66"/>
      <c r="FQ558" s="66"/>
      <c r="FR558" s="66"/>
      <c r="FS558" s="66"/>
      <c r="FT558" s="66"/>
      <c r="FU558" s="66"/>
      <c r="FV558" s="66"/>
      <c r="FW558" s="66"/>
      <c r="FX558" s="66"/>
      <c r="FY558" s="66"/>
      <c r="FZ558" s="66"/>
      <c r="GA558" s="66"/>
      <c r="GB558" s="66"/>
      <c r="GC558" s="66"/>
      <c r="GD558" s="66"/>
      <c r="GE558" s="66"/>
      <c r="GF558" s="66"/>
      <c r="GG558" s="66"/>
      <c r="GH558" s="66"/>
      <c r="GI558" s="66"/>
      <c r="GJ558" s="66"/>
      <c r="GK558" s="66"/>
      <c r="GL558" s="66"/>
      <c r="GM558" s="66"/>
      <c r="GN558" s="66"/>
      <c r="GO558" s="66"/>
      <c r="GP558" s="66"/>
      <c r="GQ558" s="66"/>
      <c r="GR558" s="66"/>
      <c r="GS558" s="66"/>
      <c r="GT558" s="66"/>
      <c r="GU558" s="66"/>
      <c r="GV558" s="66"/>
      <c r="GW558" s="66"/>
      <c r="GX558" s="66"/>
      <c r="GY558" s="66"/>
      <c r="GZ558" s="66"/>
      <c r="HA558" s="66"/>
      <c r="HB558" s="66"/>
      <c r="HC558" s="66"/>
      <c r="HD558" s="66"/>
      <c r="HE558" s="66"/>
      <c r="HF558" s="66"/>
      <c r="HG558" s="66"/>
      <c r="HH558" s="66"/>
      <c r="HI558" s="66"/>
      <c r="HJ558" s="66"/>
      <c r="HK558" s="66"/>
      <c r="HL558" s="66"/>
      <c r="HM558" s="66"/>
      <c r="HN558" s="66"/>
      <c r="HO558" s="66"/>
    </row>
    <row r="559" spans="1:223" ht="28.2" customHeight="1" x14ac:dyDescent="0.2">
      <c r="A559" s="35">
        <f t="shared" si="14"/>
        <v>545</v>
      </c>
      <c r="B559" s="108" t="s">
        <v>1765</v>
      </c>
      <c r="C559" s="184" t="s">
        <v>1881</v>
      </c>
      <c r="D559" s="22">
        <v>2018.11</v>
      </c>
      <c r="E559" s="24" t="s">
        <v>1779</v>
      </c>
      <c r="F559" s="125">
        <v>530</v>
      </c>
      <c r="G559" s="125">
        <v>1006</v>
      </c>
      <c r="H559" s="126" t="s">
        <v>265</v>
      </c>
      <c r="I559" s="127" t="s">
        <v>188</v>
      </c>
      <c r="J559" s="4" t="s">
        <v>1787</v>
      </c>
    </row>
    <row r="560" spans="1:223" s="9" customFormat="1" ht="28.5" customHeight="1" x14ac:dyDescent="0.2">
      <c r="A560" s="35">
        <f t="shared" si="14"/>
        <v>546</v>
      </c>
      <c r="B560" s="2" t="s">
        <v>1808</v>
      </c>
      <c r="C560" s="184" t="s">
        <v>1881</v>
      </c>
      <c r="D560" s="2">
        <v>2018.12</v>
      </c>
      <c r="E560" s="199" t="s">
        <v>1807</v>
      </c>
      <c r="F560" s="38">
        <v>20</v>
      </c>
      <c r="G560" s="38">
        <v>20</v>
      </c>
      <c r="H560" s="233" t="s">
        <v>189</v>
      </c>
      <c r="I560" s="257" t="s">
        <v>146</v>
      </c>
      <c r="J560" s="4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  <c r="CA560" s="66"/>
      <c r="CB560" s="66"/>
      <c r="CC560" s="66"/>
      <c r="CD560" s="66"/>
      <c r="CE560" s="66"/>
      <c r="CF560" s="66"/>
      <c r="CG560" s="66"/>
      <c r="CH560" s="66"/>
      <c r="CI560" s="66"/>
      <c r="CJ560" s="66"/>
      <c r="CK560" s="66"/>
      <c r="CL560" s="66"/>
      <c r="CM560" s="66"/>
      <c r="CN560" s="66"/>
      <c r="CO560" s="66"/>
      <c r="CP560" s="66"/>
      <c r="CQ560" s="66"/>
      <c r="CR560" s="66"/>
      <c r="CS560" s="66"/>
      <c r="CT560" s="66"/>
      <c r="CU560" s="66"/>
      <c r="CV560" s="66"/>
      <c r="CW560" s="66"/>
      <c r="CX560" s="66"/>
      <c r="CY560" s="66"/>
      <c r="CZ560" s="66"/>
      <c r="DA560" s="66"/>
      <c r="DB560" s="66"/>
      <c r="DC560" s="66"/>
      <c r="DD560" s="66"/>
      <c r="DE560" s="66"/>
      <c r="DF560" s="66"/>
      <c r="DG560" s="66"/>
      <c r="DH560" s="66"/>
      <c r="DI560" s="66"/>
      <c r="DJ560" s="66"/>
      <c r="DK560" s="66"/>
      <c r="DL560" s="66"/>
      <c r="DM560" s="66"/>
      <c r="DN560" s="66"/>
      <c r="DO560" s="66"/>
      <c r="DP560" s="66"/>
      <c r="DQ560" s="66"/>
      <c r="DR560" s="66"/>
      <c r="DS560" s="66"/>
      <c r="DT560" s="66"/>
      <c r="DU560" s="66"/>
      <c r="DV560" s="66"/>
      <c r="DW560" s="66"/>
      <c r="DX560" s="66"/>
      <c r="DY560" s="66"/>
      <c r="DZ560" s="66"/>
      <c r="EA560" s="66"/>
      <c r="EB560" s="66"/>
      <c r="EC560" s="66"/>
      <c r="ED560" s="66"/>
      <c r="EE560" s="66"/>
      <c r="EF560" s="66"/>
      <c r="EG560" s="66"/>
      <c r="EH560" s="66"/>
      <c r="EI560" s="66"/>
      <c r="EJ560" s="66"/>
      <c r="EK560" s="66"/>
      <c r="EL560" s="66"/>
      <c r="EM560" s="66"/>
      <c r="EN560" s="66"/>
      <c r="EO560" s="66"/>
      <c r="EP560" s="66"/>
      <c r="EQ560" s="66"/>
      <c r="ER560" s="66"/>
      <c r="ES560" s="66"/>
      <c r="ET560" s="66"/>
      <c r="EU560" s="66"/>
      <c r="EV560" s="66"/>
      <c r="EW560" s="66"/>
      <c r="EX560" s="66"/>
      <c r="EY560" s="66"/>
      <c r="EZ560" s="66"/>
      <c r="FA560" s="66"/>
      <c r="FB560" s="66"/>
      <c r="FC560" s="66"/>
      <c r="FD560" s="66"/>
      <c r="FE560" s="66"/>
      <c r="FF560" s="66"/>
      <c r="FG560" s="66"/>
      <c r="FH560" s="66"/>
      <c r="FI560" s="66"/>
      <c r="FJ560" s="66"/>
      <c r="FK560" s="66"/>
      <c r="FL560" s="66"/>
      <c r="FM560" s="66"/>
      <c r="FN560" s="66"/>
      <c r="FO560" s="66"/>
      <c r="FP560" s="66"/>
      <c r="FQ560" s="66"/>
      <c r="FR560" s="66"/>
      <c r="FS560" s="66"/>
      <c r="FT560" s="66"/>
      <c r="FU560" s="66"/>
      <c r="FV560" s="66"/>
      <c r="FW560" s="66"/>
      <c r="FX560" s="66"/>
      <c r="FY560" s="66"/>
      <c r="FZ560" s="66"/>
      <c r="GA560" s="66"/>
      <c r="GB560" s="66"/>
      <c r="GC560" s="66"/>
      <c r="GD560" s="66"/>
      <c r="GE560" s="66"/>
      <c r="GF560" s="66"/>
      <c r="GG560" s="66"/>
      <c r="GH560" s="66"/>
      <c r="GI560" s="66"/>
      <c r="GJ560" s="66"/>
      <c r="GK560" s="66"/>
      <c r="GL560" s="66"/>
      <c r="GM560" s="66"/>
      <c r="GN560" s="66"/>
      <c r="GO560" s="66"/>
      <c r="GP560" s="66"/>
      <c r="GQ560" s="66"/>
      <c r="GR560" s="66"/>
      <c r="GS560" s="66"/>
      <c r="GT560" s="66"/>
      <c r="GU560" s="66"/>
      <c r="GV560" s="66"/>
      <c r="GW560" s="66"/>
      <c r="GX560" s="66"/>
      <c r="GY560" s="66"/>
      <c r="GZ560" s="66"/>
      <c r="HA560" s="66"/>
      <c r="HB560" s="66"/>
      <c r="HC560" s="66"/>
      <c r="HD560" s="66"/>
      <c r="HE560" s="66"/>
      <c r="HF560" s="66"/>
      <c r="HG560" s="66"/>
      <c r="HH560" s="66"/>
      <c r="HI560" s="66"/>
      <c r="HJ560" s="66"/>
      <c r="HK560" s="66"/>
      <c r="HL560" s="66"/>
      <c r="HM560" s="66"/>
      <c r="HN560" s="66"/>
      <c r="HO560" s="66"/>
    </row>
    <row r="561" spans="1:223" s="9" customFormat="1" ht="28.5" customHeight="1" x14ac:dyDescent="0.2">
      <c r="A561" s="35">
        <f t="shared" si="14"/>
        <v>547</v>
      </c>
      <c r="B561" s="2" t="s">
        <v>1812</v>
      </c>
      <c r="C561" s="184" t="s">
        <v>1881</v>
      </c>
      <c r="D561" s="2">
        <v>2018.12</v>
      </c>
      <c r="E561" s="199" t="s">
        <v>1827</v>
      </c>
      <c r="F561" s="38">
        <v>91</v>
      </c>
      <c r="G561" s="38">
        <v>399</v>
      </c>
      <c r="H561" s="233" t="s">
        <v>109</v>
      </c>
      <c r="I561" s="257" t="s">
        <v>146</v>
      </c>
      <c r="J561" s="4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  <c r="CA561" s="66"/>
      <c r="CB561" s="66"/>
      <c r="CC561" s="66"/>
      <c r="CD561" s="66"/>
      <c r="CE561" s="66"/>
      <c r="CF561" s="66"/>
      <c r="CG561" s="66"/>
      <c r="CH561" s="66"/>
      <c r="CI561" s="66"/>
      <c r="CJ561" s="66"/>
      <c r="CK561" s="66"/>
      <c r="CL561" s="66"/>
      <c r="CM561" s="66"/>
      <c r="CN561" s="66"/>
      <c r="CO561" s="66"/>
      <c r="CP561" s="66"/>
      <c r="CQ561" s="66"/>
      <c r="CR561" s="66"/>
      <c r="CS561" s="66"/>
      <c r="CT561" s="66"/>
      <c r="CU561" s="66"/>
      <c r="CV561" s="66"/>
      <c r="CW561" s="66"/>
      <c r="CX561" s="66"/>
      <c r="CY561" s="66"/>
      <c r="CZ561" s="66"/>
      <c r="DA561" s="66"/>
      <c r="DB561" s="66"/>
      <c r="DC561" s="66"/>
      <c r="DD561" s="66"/>
      <c r="DE561" s="66"/>
      <c r="DF561" s="66"/>
      <c r="DG561" s="66"/>
      <c r="DH561" s="66"/>
      <c r="DI561" s="66"/>
      <c r="DJ561" s="66"/>
      <c r="DK561" s="66"/>
      <c r="DL561" s="66"/>
      <c r="DM561" s="66"/>
      <c r="DN561" s="66"/>
      <c r="DO561" s="66"/>
      <c r="DP561" s="66"/>
      <c r="DQ561" s="66"/>
      <c r="DR561" s="66"/>
      <c r="DS561" s="66"/>
      <c r="DT561" s="66"/>
      <c r="DU561" s="66"/>
      <c r="DV561" s="66"/>
      <c r="DW561" s="66"/>
      <c r="DX561" s="66"/>
      <c r="DY561" s="66"/>
      <c r="DZ561" s="66"/>
      <c r="EA561" s="66"/>
      <c r="EB561" s="66"/>
      <c r="EC561" s="66"/>
      <c r="ED561" s="66"/>
      <c r="EE561" s="66"/>
      <c r="EF561" s="66"/>
      <c r="EG561" s="66"/>
      <c r="EH561" s="66"/>
      <c r="EI561" s="66"/>
      <c r="EJ561" s="66"/>
      <c r="EK561" s="66"/>
      <c r="EL561" s="66"/>
      <c r="EM561" s="66"/>
      <c r="EN561" s="66"/>
      <c r="EO561" s="66"/>
      <c r="EP561" s="66"/>
      <c r="EQ561" s="66"/>
      <c r="ER561" s="66"/>
      <c r="ES561" s="66"/>
      <c r="ET561" s="66"/>
      <c r="EU561" s="66"/>
      <c r="EV561" s="66"/>
      <c r="EW561" s="66"/>
      <c r="EX561" s="66"/>
      <c r="EY561" s="66"/>
      <c r="EZ561" s="66"/>
      <c r="FA561" s="66"/>
      <c r="FB561" s="66"/>
      <c r="FC561" s="66"/>
      <c r="FD561" s="66"/>
      <c r="FE561" s="66"/>
      <c r="FF561" s="66"/>
      <c r="FG561" s="66"/>
      <c r="FH561" s="66"/>
      <c r="FI561" s="66"/>
      <c r="FJ561" s="66"/>
      <c r="FK561" s="66"/>
      <c r="FL561" s="66"/>
      <c r="FM561" s="66"/>
      <c r="FN561" s="66"/>
      <c r="FO561" s="66"/>
      <c r="FP561" s="66"/>
      <c r="FQ561" s="66"/>
      <c r="FR561" s="66"/>
      <c r="FS561" s="66"/>
      <c r="FT561" s="66"/>
      <c r="FU561" s="66"/>
      <c r="FV561" s="66"/>
      <c r="FW561" s="66"/>
      <c r="FX561" s="66"/>
      <c r="FY561" s="66"/>
      <c r="FZ561" s="66"/>
      <c r="GA561" s="66"/>
      <c r="GB561" s="66"/>
      <c r="GC561" s="66"/>
      <c r="GD561" s="66"/>
      <c r="GE561" s="66"/>
      <c r="GF561" s="66"/>
      <c r="GG561" s="66"/>
      <c r="GH561" s="66"/>
      <c r="GI561" s="66"/>
      <c r="GJ561" s="66"/>
      <c r="GK561" s="66"/>
      <c r="GL561" s="66"/>
      <c r="GM561" s="66"/>
      <c r="GN561" s="66"/>
      <c r="GO561" s="66"/>
      <c r="GP561" s="66"/>
      <c r="GQ561" s="66"/>
      <c r="GR561" s="66"/>
      <c r="GS561" s="66"/>
      <c r="GT561" s="66"/>
      <c r="GU561" s="66"/>
      <c r="GV561" s="66"/>
      <c r="GW561" s="66"/>
      <c r="GX561" s="66"/>
      <c r="GY561" s="66"/>
      <c r="GZ561" s="66"/>
      <c r="HA561" s="66"/>
      <c r="HB561" s="66"/>
      <c r="HC561" s="66"/>
      <c r="HD561" s="66"/>
      <c r="HE561" s="66"/>
      <c r="HF561" s="66"/>
      <c r="HG561" s="66"/>
      <c r="HH561" s="66"/>
      <c r="HI561" s="66"/>
      <c r="HJ561" s="66"/>
      <c r="HK561" s="66"/>
      <c r="HL561" s="66"/>
      <c r="HM561" s="66"/>
      <c r="HN561" s="66"/>
      <c r="HO561" s="66"/>
    </row>
    <row r="562" spans="1:223" s="26" customFormat="1" ht="28.5" customHeight="1" x14ac:dyDescent="0.2">
      <c r="A562" s="35">
        <f t="shared" si="14"/>
        <v>548</v>
      </c>
      <c r="B562" s="75" t="s">
        <v>2273</v>
      </c>
      <c r="C562" s="184" t="s">
        <v>1881</v>
      </c>
      <c r="D562" s="75">
        <v>2019.3</v>
      </c>
      <c r="E562" s="208" t="s">
        <v>1211</v>
      </c>
      <c r="F562" s="77">
        <v>5706</v>
      </c>
      <c r="G562" s="77">
        <v>25950</v>
      </c>
      <c r="H562" s="246" t="s">
        <v>265</v>
      </c>
      <c r="I562" s="268" t="s">
        <v>1901</v>
      </c>
      <c r="J562" s="4"/>
    </row>
    <row r="563" spans="1:223" s="13" customFormat="1" ht="28.5" customHeight="1" x14ac:dyDescent="0.2">
      <c r="A563" s="314" t="s">
        <v>2327</v>
      </c>
      <c r="B563" s="315"/>
      <c r="C563" s="315"/>
      <c r="D563" s="315"/>
      <c r="E563" s="315"/>
      <c r="F563" s="315"/>
      <c r="G563" s="315"/>
      <c r="H563" s="315"/>
      <c r="I563" s="316"/>
      <c r="J563" s="4"/>
    </row>
    <row r="564" spans="1:223" s="13" customFormat="1" ht="28.5" customHeight="1" x14ac:dyDescent="0.2">
      <c r="A564" s="35">
        <f>ROW()-15</f>
        <v>549</v>
      </c>
      <c r="B564" s="36" t="s">
        <v>206</v>
      </c>
      <c r="C564" s="2" t="s">
        <v>2139</v>
      </c>
      <c r="D564" s="2">
        <v>2012.1</v>
      </c>
      <c r="E564" s="44" t="s">
        <v>1206</v>
      </c>
      <c r="F564" s="42">
        <v>373</v>
      </c>
      <c r="G564" s="42">
        <v>1665</v>
      </c>
      <c r="H564" s="45" t="s">
        <v>109</v>
      </c>
      <c r="I564" s="43" t="s">
        <v>437</v>
      </c>
      <c r="J564" s="4"/>
    </row>
    <row r="565" spans="1:223" s="13" customFormat="1" ht="28.5" customHeight="1" x14ac:dyDescent="0.2">
      <c r="A565" s="35">
        <f t="shared" ref="A565:A569" si="15">ROW()-15</f>
        <v>550</v>
      </c>
      <c r="B565" s="36" t="s">
        <v>1387</v>
      </c>
      <c r="C565" s="2" t="s">
        <v>2139</v>
      </c>
      <c r="D565" s="36">
        <v>2012.8</v>
      </c>
      <c r="E565" s="44" t="s">
        <v>1206</v>
      </c>
      <c r="F565" s="42">
        <v>3149</v>
      </c>
      <c r="G565" s="42">
        <v>4610</v>
      </c>
      <c r="H565" s="45" t="s">
        <v>109</v>
      </c>
      <c r="I565" s="43" t="s">
        <v>437</v>
      </c>
      <c r="J565" s="4"/>
    </row>
    <row r="566" spans="1:223" s="13" customFormat="1" ht="28.5" customHeight="1" x14ac:dyDescent="0.2">
      <c r="A566" s="35">
        <f t="shared" si="15"/>
        <v>551</v>
      </c>
      <c r="B566" s="2" t="s">
        <v>302</v>
      </c>
      <c r="C566" s="2" t="s">
        <v>2139</v>
      </c>
      <c r="D566" s="36">
        <v>2013.4</v>
      </c>
      <c r="E566" s="44" t="s">
        <v>1020</v>
      </c>
      <c r="F566" s="42">
        <v>2292</v>
      </c>
      <c r="G566" s="42">
        <v>4545</v>
      </c>
      <c r="H566" s="45" t="s">
        <v>109</v>
      </c>
      <c r="I566" s="43" t="s">
        <v>236</v>
      </c>
      <c r="J566" s="4"/>
    </row>
    <row r="567" spans="1:223" s="13" customFormat="1" ht="28.5" customHeight="1" x14ac:dyDescent="0.2">
      <c r="A567" s="35">
        <f t="shared" si="15"/>
        <v>552</v>
      </c>
      <c r="B567" s="89" t="s">
        <v>849</v>
      </c>
      <c r="C567" s="2" t="s">
        <v>2139</v>
      </c>
      <c r="D567" s="2">
        <v>2017.6</v>
      </c>
      <c r="E567" s="37" t="s">
        <v>894</v>
      </c>
      <c r="F567" s="38">
        <v>905</v>
      </c>
      <c r="G567" s="38">
        <v>1946</v>
      </c>
      <c r="H567" s="41" t="s">
        <v>124</v>
      </c>
      <c r="I567" s="40" t="s">
        <v>236</v>
      </c>
      <c r="J567" s="4"/>
    </row>
    <row r="568" spans="1:223" s="13" customFormat="1" ht="28.5" customHeight="1" x14ac:dyDescent="0.2">
      <c r="A568" s="35">
        <f t="shared" si="15"/>
        <v>553</v>
      </c>
      <c r="B568" s="89" t="s">
        <v>1306</v>
      </c>
      <c r="C568" s="2" t="s">
        <v>2139</v>
      </c>
      <c r="D568" s="2">
        <v>2017.9</v>
      </c>
      <c r="E568" s="37" t="s">
        <v>1315</v>
      </c>
      <c r="F568" s="38">
        <v>2596</v>
      </c>
      <c r="G568" s="38">
        <v>3807</v>
      </c>
      <c r="H568" s="41" t="s">
        <v>181</v>
      </c>
      <c r="I568" s="40" t="s">
        <v>236</v>
      </c>
      <c r="J568" s="4"/>
    </row>
    <row r="569" spans="1:223" s="13" customFormat="1" ht="28.5" customHeight="1" x14ac:dyDescent="0.2">
      <c r="A569" s="35">
        <f t="shared" si="15"/>
        <v>554</v>
      </c>
      <c r="B569" s="2" t="s">
        <v>1745</v>
      </c>
      <c r="C569" s="87" t="s">
        <v>2139</v>
      </c>
      <c r="D569" s="2" t="s">
        <v>1714</v>
      </c>
      <c r="E569" s="37" t="s">
        <v>1720</v>
      </c>
      <c r="F569" s="219">
        <v>903</v>
      </c>
      <c r="G569" s="219">
        <v>1907</v>
      </c>
      <c r="H569" s="233" t="s">
        <v>265</v>
      </c>
      <c r="I569" s="257" t="s">
        <v>1747</v>
      </c>
      <c r="J569" s="4"/>
    </row>
    <row r="570" spans="1:223" s="9" customFormat="1" ht="28.5" customHeight="1" x14ac:dyDescent="0.2">
      <c r="A570" s="314" t="s">
        <v>2319</v>
      </c>
      <c r="B570" s="315"/>
      <c r="C570" s="315"/>
      <c r="D570" s="315"/>
      <c r="E570" s="315"/>
      <c r="F570" s="315"/>
      <c r="G570" s="315"/>
      <c r="H570" s="315"/>
      <c r="I570" s="316"/>
      <c r="J570" s="4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  <c r="CA570" s="66"/>
      <c r="CB570" s="66"/>
      <c r="CC570" s="66"/>
      <c r="CD570" s="66"/>
      <c r="CE570" s="66"/>
      <c r="CF570" s="66"/>
      <c r="CG570" s="66"/>
      <c r="CH570" s="66"/>
      <c r="CI570" s="66"/>
      <c r="CJ570" s="66"/>
      <c r="CK570" s="66"/>
      <c r="CL570" s="66"/>
      <c r="CM570" s="66"/>
      <c r="CN570" s="66"/>
      <c r="CO570" s="66"/>
      <c r="CP570" s="66"/>
      <c r="CQ570" s="66"/>
      <c r="CR570" s="66"/>
      <c r="CS570" s="66"/>
      <c r="CT570" s="66"/>
      <c r="CU570" s="66"/>
      <c r="CV570" s="66"/>
      <c r="CW570" s="66"/>
      <c r="CX570" s="66"/>
      <c r="CY570" s="66"/>
      <c r="CZ570" s="66"/>
      <c r="DA570" s="66"/>
      <c r="DB570" s="66"/>
      <c r="DC570" s="66"/>
      <c r="DD570" s="66"/>
      <c r="DE570" s="66"/>
      <c r="DF570" s="66"/>
      <c r="DG570" s="66"/>
      <c r="DH570" s="66"/>
      <c r="DI570" s="65"/>
      <c r="DJ570" s="65"/>
      <c r="DK570" s="66"/>
      <c r="DL570" s="66"/>
      <c r="DM570" s="66"/>
      <c r="DN570" s="66"/>
      <c r="DO570" s="66"/>
      <c r="DP570" s="66"/>
      <c r="DQ570" s="66"/>
      <c r="DR570" s="66"/>
      <c r="DS570" s="66"/>
      <c r="DT570" s="66"/>
      <c r="DU570" s="66" t="s">
        <v>384</v>
      </c>
      <c r="DV570" s="66"/>
      <c r="DW570" s="66"/>
      <c r="DX570" s="66"/>
      <c r="DY570" s="66"/>
      <c r="DZ570" s="66"/>
      <c r="EA570" s="66"/>
      <c r="EB570" s="66" t="s">
        <v>385</v>
      </c>
      <c r="EC570" s="66"/>
      <c r="ED570" s="66"/>
      <c r="EE570" s="66"/>
      <c r="EF570" s="66"/>
      <c r="EG570" s="66"/>
      <c r="EH570" s="66"/>
      <c r="EI570" s="66"/>
      <c r="EJ570" s="66"/>
      <c r="EK570" s="66"/>
      <c r="EL570" s="66"/>
      <c r="EM570" s="66"/>
      <c r="EN570" s="66"/>
      <c r="EO570" s="66"/>
      <c r="EP570" s="66"/>
      <c r="EQ570" s="66"/>
      <c r="ER570" s="66"/>
      <c r="ES570" s="66"/>
      <c r="ET570" s="66"/>
      <c r="EU570" s="66"/>
      <c r="EV570" s="66"/>
      <c r="EW570" s="66"/>
      <c r="EX570" s="66"/>
      <c r="EY570" s="66"/>
      <c r="EZ570" s="66"/>
      <c r="FA570" s="66"/>
      <c r="FB570" s="66"/>
      <c r="FC570" s="66"/>
      <c r="FD570" s="66"/>
      <c r="FE570" s="66"/>
      <c r="FF570" s="66"/>
      <c r="FG570" s="66"/>
      <c r="FH570" s="66"/>
      <c r="FI570" s="66"/>
      <c r="FJ570" s="66"/>
      <c r="FK570" s="66"/>
      <c r="FL570" s="66"/>
      <c r="FM570" s="66"/>
      <c r="FN570" s="66"/>
      <c r="FO570" s="66"/>
      <c r="FP570" s="66"/>
      <c r="FQ570" s="66"/>
      <c r="FR570" s="66"/>
      <c r="FS570" s="66"/>
      <c r="FT570" s="66"/>
      <c r="FU570" s="66"/>
      <c r="FV570" s="66"/>
      <c r="FW570" s="66"/>
      <c r="FX570" s="66"/>
      <c r="FY570" s="66"/>
      <c r="FZ570" s="66"/>
      <c r="GA570" s="66"/>
      <c r="GB570" s="66"/>
      <c r="GC570" s="66"/>
      <c r="GD570" s="66"/>
      <c r="GE570" s="66"/>
      <c r="GF570" s="66"/>
      <c r="GG570" s="66"/>
      <c r="GH570" s="66"/>
      <c r="GI570" s="66"/>
      <c r="GJ570" s="66"/>
      <c r="GK570" s="66"/>
      <c r="GL570" s="66"/>
      <c r="GM570" s="66"/>
      <c r="GN570" s="66"/>
      <c r="GO570" s="66"/>
      <c r="GP570" s="66"/>
      <c r="GQ570" s="66"/>
      <c r="GR570" s="66"/>
      <c r="GS570" s="66"/>
      <c r="GT570" s="66"/>
      <c r="GU570" s="66"/>
      <c r="GV570" s="66"/>
      <c r="GW570" s="66"/>
      <c r="GX570" s="66"/>
      <c r="GY570" s="66"/>
      <c r="GZ570" s="66"/>
      <c r="HA570" s="66"/>
      <c r="HB570" s="66"/>
      <c r="HC570" s="66"/>
      <c r="HD570" s="66"/>
      <c r="HE570" s="66"/>
      <c r="HF570" s="66"/>
      <c r="HG570" s="66"/>
      <c r="HH570" s="66"/>
      <c r="HI570" s="66"/>
      <c r="HJ570" s="66"/>
      <c r="HK570" s="66"/>
      <c r="HL570" s="66"/>
      <c r="HM570" s="66"/>
      <c r="HN570" s="66"/>
      <c r="HO570" s="66"/>
    </row>
    <row r="571" spans="1:223" s="9" customFormat="1" ht="28.5" customHeight="1" x14ac:dyDescent="0.2">
      <c r="A571" s="35">
        <f>ROW()-16</f>
        <v>555</v>
      </c>
      <c r="B571" s="36" t="s">
        <v>481</v>
      </c>
      <c r="C571" s="36" t="s">
        <v>2163</v>
      </c>
      <c r="D571" s="2">
        <v>2014.8</v>
      </c>
      <c r="E571" s="44" t="s">
        <v>991</v>
      </c>
      <c r="F571" s="42">
        <v>1695</v>
      </c>
      <c r="G571" s="42">
        <v>2765</v>
      </c>
      <c r="H571" s="45" t="s">
        <v>189</v>
      </c>
      <c r="I571" s="43" t="s">
        <v>437</v>
      </c>
      <c r="J571" s="4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  <c r="CA571" s="66"/>
      <c r="CB571" s="66"/>
      <c r="CC571" s="66"/>
      <c r="CD571" s="66"/>
      <c r="CE571" s="66"/>
      <c r="CF571" s="66"/>
      <c r="CG571" s="66"/>
      <c r="CH571" s="66"/>
      <c r="CI571" s="66"/>
      <c r="CJ571" s="66"/>
      <c r="CK571" s="66"/>
      <c r="CL571" s="66"/>
      <c r="CM571" s="66"/>
      <c r="CN571" s="66"/>
      <c r="CO571" s="66"/>
      <c r="CP571" s="66"/>
      <c r="CQ571" s="66"/>
      <c r="CR571" s="66"/>
      <c r="CS571" s="66"/>
      <c r="CT571" s="66"/>
      <c r="CU571" s="66"/>
      <c r="CV571" s="66"/>
      <c r="CW571" s="66"/>
      <c r="CX571" s="66"/>
      <c r="CY571" s="66"/>
      <c r="CZ571" s="66"/>
      <c r="DA571" s="66"/>
      <c r="DB571" s="66"/>
      <c r="DC571" s="66"/>
      <c r="DD571" s="66"/>
      <c r="DE571" s="66"/>
      <c r="DF571" s="66"/>
      <c r="DG571" s="66"/>
      <c r="DH571" s="66"/>
      <c r="DI571" s="65"/>
      <c r="DJ571" s="65"/>
      <c r="DK571" s="66"/>
      <c r="DL571" s="66"/>
      <c r="DM571" s="66"/>
      <c r="DN571" s="66"/>
      <c r="DO571" s="66"/>
      <c r="DP571" s="66"/>
      <c r="DQ571" s="66"/>
      <c r="DR571" s="66"/>
      <c r="DS571" s="66"/>
      <c r="DT571" s="66"/>
      <c r="DU571" s="66"/>
      <c r="DV571" s="66"/>
      <c r="DW571" s="66"/>
      <c r="DX571" s="66"/>
      <c r="DY571" s="66"/>
      <c r="DZ571" s="66"/>
      <c r="EA571" s="66"/>
      <c r="EB571" s="66"/>
      <c r="EC571" s="66"/>
      <c r="ED571" s="66"/>
      <c r="EE571" s="66"/>
      <c r="EF571" s="66"/>
      <c r="EG571" s="66"/>
      <c r="EH571" s="66"/>
      <c r="EI571" s="66"/>
      <c r="EJ571" s="66"/>
      <c r="EK571" s="66"/>
      <c r="EL571" s="66"/>
      <c r="EM571" s="66"/>
      <c r="EN571" s="66"/>
      <c r="EO571" s="66"/>
      <c r="EP571" s="66"/>
      <c r="EQ571" s="66"/>
      <c r="ER571" s="66"/>
      <c r="ES571" s="66"/>
      <c r="ET571" s="66"/>
      <c r="EU571" s="66"/>
      <c r="EV571" s="66"/>
      <c r="EW571" s="66"/>
      <c r="EX571" s="66"/>
      <c r="EY571" s="66"/>
      <c r="EZ571" s="66"/>
      <c r="FA571" s="66"/>
      <c r="FB571" s="66"/>
      <c r="FC571" s="66"/>
      <c r="FD571" s="66"/>
      <c r="FE571" s="66"/>
      <c r="FF571" s="66"/>
      <c r="FG571" s="66"/>
      <c r="FH571" s="66"/>
      <c r="FI571" s="66"/>
      <c r="FJ571" s="66"/>
      <c r="FK571" s="66"/>
      <c r="FL571" s="66"/>
      <c r="FM571" s="66"/>
      <c r="FN571" s="66"/>
      <c r="FO571" s="66"/>
      <c r="FP571" s="66"/>
      <c r="FQ571" s="66"/>
      <c r="FR571" s="66"/>
      <c r="FS571" s="66"/>
      <c r="FT571" s="66"/>
      <c r="FU571" s="66"/>
      <c r="FV571" s="66"/>
      <c r="FW571" s="66"/>
      <c r="FX571" s="66"/>
      <c r="FY571" s="66"/>
      <c r="FZ571" s="66"/>
      <c r="GA571" s="66"/>
      <c r="GB571" s="66"/>
      <c r="GC571" s="66"/>
      <c r="GD571" s="66"/>
      <c r="GE571" s="66"/>
      <c r="GF571" s="66"/>
      <c r="GG571" s="66"/>
      <c r="GH571" s="66"/>
      <c r="GI571" s="66"/>
      <c r="GJ571" s="66"/>
      <c r="GK571" s="66"/>
      <c r="GL571" s="66"/>
      <c r="GM571" s="66"/>
      <c r="GN571" s="66"/>
      <c r="GO571" s="66"/>
      <c r="GP571" s="66"/>
      <c r="GQ571" s="66"/>
      <c r="GR571" s="66"/>
      <c r="GS571" s="66"/>
      <c r="GT571" s="66"/>
      <c r="GU571" s="66"/>
      <c r="GV571" s="66"/>
      <c r="GW571" s="66"/>
      <c r="GX571" s="66"/>
      <c r="GY571" s="66"/>
      <c r="GZ571" s="66"/>
      <c r="HA571" s="66"/>
      <c r="HB571" s="66"/>
      <c r="HC571" s="66"/>
      <c r="HD571" s="66"/>
      <c r="HE571" s="66"/>
      <c r="HF571" s="66"/>
      <c r="HG571" s="66"/>
      <c r="HH571" s="66"/>
      <c r="HI571" s="66"/>
      <c r="HJ571" s="66"/>
      <c r="HK571" s="66"/>
      <c r="HL571" s="66"/>
      <c r="HM571" s="66"/>
      <c r="HN571" s="66"/>
      <c r="HO571" s="66"/>
    </row>
    <row r="572" spans="1:223" s="9" customFormat="1" ht="28.5" customHeight="1" x14ac:dyDescent="0.2">
      <c r="A572" s="35">
        <f t="shared" ref="A572:A574" si="16">ROW()-16</f>
        <v>556</v>
      </c>
      <c r="B572" s="2" t="s">
        <v>592</v>
      </c>
      <c r="C572" s="2" t="s">
        <v>2163</v>
      </c>
      <c r="D572" s="2">
        <v>2015.9</v>
      </c>
      <c r="E572" s="37" t="s">
        <v>933</v>
      </c>
      <c r="F572" s="38">
        <v>499</v>
      </c>
      <c r="G572" s="38">
        <v>956</v>
      </c>
      <c r="H572" s="41" t="s">
        <v>254</v>
      </c>
      <c r="I572" s="40" t="s">
        <v>513</v>
      </c>
      <c r="J572" s="4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  <c r="CA572" s="66"/>
      <c r="CB572" s="66"/>
      <c r="CC572" s="66"/>
      <c r="CD572" s="66"/>
      <c r="CE572" s="66"/>
      <c r="CF572" s="66"/>
      <c r="CG572" s="66"/>
      <c r="CH572" s="66"/>
      <c r="CI572" s="66"/>
      <c r="CJ572" s="66"/>
      <c r="CK572" s="66"/>
      <c r="CL572" s="66"/>
      <c r="CM572" s="66"/>
      <c r="CN572" s="66"/>
      <c r="CO572" s="66"/>
      <c r="CP572" s="66"/>
      <c r="CQ572" s="66"/>
      <c r="CR572" s="66"/>
      <c r="CS572" s="66"/>
      <c r="CT572" s="66"/>
      <c r="CU572" s="66"/>
      <c r="CV572" s="66"/>
      <c r="CW572" s="66"/>
      <c r="CX572" s="66"/>
      <c r="CY572" s="66"/>
      <c r="CZ572" s="66"/>
      <c r="DA572" s="66"/>
      <c r="DB572" s="66"/>
      <c r="DC572" s="66"/>
      <c r="DD572" s="66"/>
      <c r="DE572" s="66"/>
      <c r="DF572" s="66"/>
      <c r="DG572" s="66"/>
      <c r="DH572" s="66"/>
      <c r="DI572" s="66"/>
      <c r="DJ572" s="66"/>
      <c r="DK572" s="66"/>
      <c r="DL572" s="66"/>
      <c r="DM572" s="66"/>
      <c r="DN572" s="66"/>
      <c r="DO572" s="66"/>
      <c r="DP572" s="66"/>
      <c r="DQ572" s="66"/>
      <c r="DR572" s="66"/>
      <c r="DS572" s="66"/>
      <c r="DT572" s="66"/>
      <c r="DU572" s="66"/>
      <c r="DV572" s="66"/>
      <c r="DW572" s="66"/>
      <c r="DX572" s="66"/>
      <c r="DY572" s="66"/>
      <c r="DZ572" s="66"/>
      <c r="EA572" s="66"/>
      <c r="EB572" s="66"/>
      <c r="EC572" s="66"/>
      <c r="ED572" s="66"/>
      <c r="EE572" s="66"/>
      <c r="EF572" s="66"/>
      <c r="EG572" s="66"/>
      <c r="EH572" s="66"/>
      <c r="EI572" s="66"/>
      <c r="EJ572" s="66"/>
      <c r="EK572" s="66"/>
      <c r="EL572" s="66"/>
      <c r="EM572" s="66"/>
      <c r="EN572" s="66"/>
      <c r="EO572" s="66"/>
      <c r="EP572" s="66"/>
      <c r="EQ572" s="66"/>
      <c r="ER572" s="66"/>
      <c r="ES572" s="66"/>
      <c r="ET572" s="66"/>
      <c r="EU572" s="66"/>
      <c r="EV572" s="66"/>
      <c r="EW572" s="66"/>
      <c r="EX572" s="66"/>
      <c r="EY572" s="66"/>
      <c r="EZ572" s="66"/>
      <c r="FA572" s="66"/>
      <c r="FB572" s="66"/>
      <c r="FC572" s="66"/>
      <c r="FD572" s="66"/>
      <c r="FE572" s="66"/>
      <c r="FF572" s="66"/>
      <c r="FG572" s="66"/>
      <c r="FH572" s="66"/>
      <c r="FI572" s="66"/>
      <c r="FJ572" s="66"/>
      <c r="FK572" s="66"/>
      <c r="FL572" s="66"/>
      <c r="FM572" s="66"/>
      <c r="FN572" s="66"/>
      <c r="FO572" s="66"/>
      <c r="FP572" s="66"/>
      <c r="FQ572" s="66"/>
      <c r="FR572" s="66"/>
      <c r="FS572" s="66"/>
      <c r="FT572" s="66"/>
      <c r="FU572" s="66"/>
      <c r="FV572" s="66"/>
      <c r="FW572" s="66"/>
      <c r="FX572" s="66"/>
      <c r="FY572" s="66"/>
      <c r="FZ572" s="66"/>
      <c r="GA572" s="66"/>
      <c r="GB572" s="66"/>
      <c r="GC572" s="66"/>
      <c r="GD572" s="66"/>
      <c r="GE572" s="66"/>
      <c r="GF572" s="66"/>
      <c r="GG572" s="66"/>
      <c r="GH572" s="66"/>
      <c r="GI572" s="66"/>
      <c r="GJ572" s="66"/>
      <c r="GK572" s="66"/>
      <c r="GL572" s="66"/>
      <c r="GM572" s="66"/>
      <c r="GN572" s="66"/>
      <c r="GO572" s="66"/>
      <c r="GP572" s="66"/>
      <c r="GQ572" s="66"/>
      <c r="GR572" s="66"/>
      <c r="GS572" s="66"/>
      <c r="GT572" s="66"/>
      <c r="GU572" s="66"/>
      <c r="GV572" s="66"/>
      <c r="GW572" s="66"/>
      <c r="GX572" s="66"/>
      <c r="GY572" s="66"/>
      <c r="GZ572" s="66"/>
      <c r="HA572" s="66"/>
      <c r="HB572" s="66"/>
      <c r="HC572" s="66"/>
      <c r="HD572" s="66"/>
      <c r="HE572" s="66"/>
      <c r="HF572" s="66"/>
      <c r="HG572" s="66"/>
      <c r="HH572" s="66"/>
      <c r="HI572" s="66"/>
      <c r="HJ572" s="66"/>
      <c r="HK572" s="66"/>
      <c r="HL572" s="66"/>
      <c r="HM572" s="66"/>
      <c r="HN572" s="66"/>
      <c r="HO572" s="66"/>
    </row>
    <row r="573" spans="1:223" s="9" customFormat="1" ht="28.5" customHeight="1" x14ac:dyDescent="0.2">
      <c r="A573" s="35">
        <f t="shared" si="16"/>
        <v>557</v>
      </c>
      <c r="B573" s="2" t="s">
        <v>594</v>
      </c>
      <c r="C573" s="2" t="s">
        <v>2163</v>
      </c>
      <c r="D573" s="2">
        <v>2015.9</v>
      </c>
      <c r="E573" s="37" t="s">
        <v>1299</v>
      </c>
      <c r="F573" s="38">
        <v>836</v>
      </c>
      <c r="G573" s="38">
        <v>1479</v>
      </c>
      <c r="H573" s="41" t="s">
        <v>109</v>
      </c>
      <c r="I573" s="40" t="s">
        <v>236</v>
      </c>
      <c r="J573" s="4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  <c r="CA573" s="66"/>
      <c r="CB573" s="66"/>
      <c r="CC573" s="66"/>
      <c r="CD573" s="66"/>
      <c r="CE573" s="66"/>
      <c r="CF573" s="66"/>
      <c r="CG573" s="66"/>
      <c r="CH573" s="66"/>
      <c r="CI573" s="66"/>
      <c r="CJ573" s="66"/>
      <c r="CK573" s="66"/>
      <c r="CL573" s="66"/>
      <c r="CM573" s="66"/>
      <c r="CN573" s="66"/>
      <c r="CO573" s="66"/>
      <c r="CP573" s="66"/>
      <c r="CQ573" s="66"/>
      <c r="CR573" s="66"/>
      <c r="CS573" s="66"/>
      <c r="CT573" s="66"/>
      <c r="CU573" s="66"/>
      <c r="CV573" s="66"/>
      <c r="CW573" s="66"/>
      <c r="CX573" s="66"/>
      <c r="CY573" s="66"/>
      <c r="CZ573" s="66"/>
      <c r="DA573" s="66"/>
      <c r="DB573" s="66"/>
      <c r="DC573" s="66"/>
      <c r="DD573" s="66"/>
      <c r="DE573" s="66"/>
      <c r="DF573" s="66"/>
      <c r="DG573" s="66"/>
      <c r="DH573" s="66"/>
      <c r="DI573" s="66"/>
      <c r="DJ573" s="66"/>
      <c r="DK573" s="66"/>
      <c r="DL573" s="66"/>
      <c r="DM573" s="66"/>
      <c r="DN573" s="66"/>
      <c r="DO573" s="66"/>
      <c r="DP573" s="66"/>
      <c r="DQ573" s="66"/>
      <c r="DR573" s="66"/>
      <c r="DS573" s="66"/>
      <c r="DT573" s="66"/>
      <c r="DU573" s="66"/>
      <c r="DV573" s="66"/>
      <c r="DW573" s="66"/>
      <c r="DX573" s="66"/>
      <c r="DY573" s="66"/>
      <c r="DZ573" s="66"/>
      <c r="EA573" s="66"/>
      <c r="EB573" s="66" t="s">
        <v>385</v>
      </c>
      <c r="EC573" s="66"/>
      <c r="ED573" s="66"/>
      <c r="EE573" s="66"/>
      <c r="EF573" s="66"/>
      <c r="EG573" s="66"/>
      <c r="EH573" s="66"/>
      <c r="EI573" s="66"/>
      <c r="EJ573" s="66"/>
      <c r="EK573" s="66"/>
      <c r="EL573" s="66"/>
      <c r="EM573" s="66"/>
      <c r="EN573" s="66"/>
      <c r="EO573" s="66"/>
      <c r="EP573" s="66"/>
      <c r="EQ573" s="66"/>
      <c r="ER573" s="66"/>
      <c r="ES573" s="66"/>
      <c r="ET573" s="66"/>
      <c r="EU573" s="66"/>
      <c r="EV573" s="66"/>
      <c r="EW573" s="66"/>
      <c r="EX573" s="66"/>
      <c r="EY573" s="66"/>
      <c r="EZ573" s="66"/>
      <c r="FA573" s="66"/>
      <c r="FB573" s="66"/>
      <c r="FC573" s="66"/>
      <c r="FD573" s="66"/>
      <c r="FE573" s="66"/>
      <c r="FF573" s="66"/>
      <c r="FG573" s="66"/>
      <c r="FH573" s="66"/>
      <c r="FI573" s="66"/>
      <c r="FJ573" s="66"/>
      <c r="FK573" s="66"/>
      <c r="FL573" s="66"/>
      <c r="FM573" s="66"/>
      <c r="FN573" s="66"/>
      <c r="FO573" s="66"/>
      <c r="FP573" s="66"/>
      <c r="FQ573" s="66"/>
      <c r="FR573" s="66"/>
      <c r="FS573" s="66"/>
      <c r="FT573" s="66"/>
      <c r="FU573" s="66"/>
      <c r="FV573" s="66"/>
      <c r="FW573" s="66"/>
      <c r="FX573" s="66"/>
      <c r="FY573" s="66"/>
      <c r="FZ573" s="66"/>
      <c r="GA573" s="66"/>
      <c r="GB573" s="66"/>
      <c r="GC573" s="66"/>
      <c r="GD573" s="66"/>
      <c r="GE573" s="66"/>
      <c r="GF573" s="66"/>
      <c r="GG573" s="66"/>
      <c r="GH573" s="66"/>
      <c r="GI573" s="66"/>
      <c r="GJ573" s="66"/>
      <c r="GK573" s="66"/>
      <c r="GL573" s="66"/>
      <c r="GM573" s="66"/>
      <c r="GN573" s="66"/>
      <c r="GO573" s="66"/>
      <c r="GP573" s="66"/>
      <c r="GQ573" s="66"/>
      <c r="GR573" s="66"/>
      <c r="GS573" s="66"/>
      <c r="GT573" s="66"/>
      <c r="GU573" s="66"/>
      <c r="GV573" s="66"/>
      <c r="GW573" s="66"/>
      <c r="GX573" s="66"/>
      <c r="GY573" s="66"/>
      <c r="GZ573" s="66"/>
      <c r="HA573" s="66"/>
      <c r="HB573" s="66"/>
      <c r="HC573" s="66"/>
      <c r="HD573" s="66"/>
      <c r="HE573" s="66"/>
      <c r="HF573" s="66"/>
      <c r="HG573" s="66"/>
      <c r="HH573" s="66"/>
      <c r="HI573" s="66"/>
      <c r="HJ573" s="66"/>
      <c r="HK573" s="66"/>
      <c r="HL573" s="66"/>
      <c r="HM573" s="66"/>
      <c r="HN573" s="66"/>
      <c r="HO573" s="66"/>
    </row>
    <row r="574" spans="1:223" s="9" customFormat="1" ht="28.5" customHeight="1" x14ac:dyDescent="0.2">
      <c r="A574" s="35">
        <f t="shared" si="16"/>
        <v>558</v>
      </c>
      <c r="B574" s="2" t="s">
        <v>1690</v>
      </c>
      <c r="C574" s="2" t="s">
        <v>2163</v>
      </c>
      <c r="D574" s="2" t="s">
        <v>1715</v>
      </c>
      <c r="E574" s="198" t="s">
        <v>1726</v>
      </c>
      <c r="F574" s="38">
        <v>194</v>
      </c>
      <c r="G574" s="38">
        <v>368</v>
      </c>
      <c r="H574" s="41" t="s">
        <v>254</v>
      </c>
      <c r="I574" s="40" t="s">
        <v>779</v>
      </c>
      <c r="J574" s="4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  <c r="CF574" s="66"/>
      <c r="CG574" s="66"/>
      <c r="CH574" s="66"/>
      <c r="CI574" s="66"/>
      <c r="CJ574" s="66"/>
      <c r="CK574" s="66"/>
      <c r="CL574" s="66"/>
      <c r="CM574" s="66"/>
      <c r="CN574" s="66"/>
      <c r="CO574" s="66"/>
      <c r="CP574" s="66"/>
      <c r="CQ574" s="66"/>
      <c r="CR574" s="66"/>
      <c r="CS574" s="66"/>
      <c r="CT574" s="66"/>
      <c r="CU574" s="66"/>
      <c r="CV574" s="66"/>
      <c r="CW574" s="66"/>
      <c r="CX574" s="66"/>
      <c r="CY574" s="66"/>
      <c r="CZ574" s="66"/>
      <c r="DA574" s="66"/>
      <c r="DB574" s="66"/>
      <c r="DC574" s="66"/>
      <c r="DD574" s="66"/>
      <c r="DE574" s="66"/>
      <c r="DF574" s="66"/>
      <c r="DG574" s="66"/>
      <c r="DH574" s="66"/>
      <c r="DI574" s="66"/>
      <c r="DJ574" s="66"/>
      <c r="DK574" s="66"/>
      <c r="DL574" s="66"/>
      <c r="DM574" s="66"/>
      <c r="DN574" s="66"/>
      <c r="DO574" s="66"/>
      <c r="DP574" s="66"/>
      <c r="DQ574" s="66"/>
      <c r="DR574" s="66"/>
      <c r="DS574" s="66"/>
      <c r="DT574" s="66"/>
      <c r="DU574" s="66"/>
      <c r="DV574" s="66"/>
      <c r="DW574" s="66"/>
      <c r="DX574" s="66"/>
      <c r="DY574" s="66"/>
      <c r="DZ574" s="66"/>
      <c r="EA574" s="66"/>
      <c r="EB574" s="66"/>
      <c r="EC574" s="66" t="s">
        <v>388</v>
      </c>
      <c r="ED574" s="66"/>
      <c r="EE574" s="66"/>
      <c r="EF574" s="66"/>
      <c r="EG574" s="66"/>
      <c r="EH574" s="66"/>
      <c r="EI574" s="66"/>
      <c r="EJ574" s="66"/>
      <c r="EK574" s="66"/>
      <c r="EL574" s="66"/>
      <c r="EM574" s="66"/>
      <c r="EN574" s="66"/>
      <c r="EO574" s="66"/>
      <c r="EP574" s="66"/>
      <c r="EQ574" s="66"/>
      <c r="ER574" s="66"/>
      <c r="ES574" s="66"/>
      <c r="ET574" s="66"/>
      <c r="EU574" s="66"/>
      <c r="EV574" s="66"/>
      <c r="EW574" s="66"/>
      <c r="EX574" s="66"/>
      <c r="EY574" s="66"/>
      <c r="EZ574" s="66"/>
      <c r="FA574" s="66"/>
      <c r="FB574" s="66"/>
      <c r="FC574" s="66"/>
      <c r="FD574" s="66"/>
      <c r="FE574" s="66"/>
      <c r="FF574" s="66"/>
      <c r="FG574" s="66"/>
      <c r="FH574" s="66"/>
      <c r="FI574" s="66"/>
      <c r="FJ574" s="66"/>
      <c r="FK574" s="66"/>
      <c r="FL574" s="66"/>
      <c r="FM574" s="66"/>
      <c r="FN574" s="66"/>
      <c r="FO574" s="66"/>
      <c r="FP574" s="66"/>
      <c r="FQ574" s="66"/>
      <c r="FR574" s="66"/>
      <c r="FS574" s="66"/>
      <c r="FT574" s="66"/>
      <c r="FU574" s="66"/>
      <c r="FV574" s="66"/>
      <c r="FW574" s="66"/>
      <c r="FX574" s="66"/>
      <c r="FY574" s="66"/>
      <c r="FZ574" s="66"/>
      <c r="GA574" s="66"/>
      <c r="GB574" s="66"/>
      <c r="GC574" s="66"/>
      <c r="GD574" s="66"/>
      <c r="GE574" s="66"/>
      <c r="GF574" s="66"/>
      <c r="GG574" s="66"/>
      <c r="GH574" s="66"/>
      <c r="GI574" s="66"/>
      <c r="GJ574" s="66"/>
      <c r="GK574" s="66"/>
      <c r="GL574" s="66"/>
      <c r="GM574" s="66"/>
      <c r="GN574" s="66"/>
      <c r="GO574" s="66"/>
      <c r="GP574" s="66"/>
      <c r="GQ574" s="66"/>
      <c r="GR574" s="66"/>
      <c r="GS574" s="66"/>
      <c r="GT574" s="66"/>
      <c r="GU574" s="66"/>
      <c r="GV574" s="66"/>
      <c r="GW574" s="66"/>
      <c r="GX574" s="66"/>
      <c r="GY574" s="66"/>
      <c r="GZ574" s="66"/>
      <c r="HA574" s="66"/>
      <c r="HB574" s="66"/>
      <c r="HC574" s="66"/>
      <c r="HD574" s="66"/>
      <c r="HE574" s="66"/>
      <c r="HF574" s="66"/>
      <c r="HG574" s="66"/>
      <c r="HH574" s="66"/>
      <c r="HI574" s="66"/>
      <c r="HJ574" s="66"/>
      <c r="HK574" s="66"/>
      <c r="HL574" s="66"/>
      <c r="HM574" s="66"/>
      <c r="HN574" s="66"/>
      <c r="HO574" s="66"/>
    </row>
    <row r="575" spans="1:223" ht="28.5" customHeight="1" x14ac:dyDescent="0.2">
      <c r="A575" s="314" t="s">
        <v>2310</v>
      </c>
      <c r="B575" s="315"/>
      <c r="C575" s="315"/>
      <c r="D575" s="315"/>
      <c r="E575" s="315"/>
      <c r="F575" s="315"/>
      <c r="G575" s="315"/>
      <c r="H575" s="315"/>
      <c r="I575" s="316"/>
    </row>
    <row r="576" spans="1:223" ht="28.5" customHeight="1" x14ac:dyDescent="0.2">
      <c r="A576" s="35">
        <f>ROW()-17</f>
        <v>559</v>
      </c>
      <c r="B576" s="36" t="s">
        <v>262</v>
      </c>
      <c r="C576" s="2" t="s">
        <v>2128</v>
      </c>
      <c r="D576" s="2">
        <v>2010.9</v>
      </c>
      <c r="E576" s="44" t="s">
        <v>1235</v>
      </c>
      <c r="F576" s="42">
        <v>1216</v>
      </c>
      <c r="G576" s="42">
        <v>1823</v>
      </c>
      <c r="H576" s="45" t="s">
        <v>6</v>
      </c>
      <c r="I576" s="43" t="s">
        <v>236</v>
      </c>
    </row>
    <row r="577" spans="1:10" ht="28.5" customHeight="1" x14ac:dyDescent="0.2">
      <c r="A577" s="35">
        <f t="shared" ref="A577:A589" si="17">ROW()-17</f>
        <v>560</v>
      </c>
      <c r="B577" s="36" t="s">
        <v>272</v>
      </c>
      <c r="C577" s="2" t="s">
        <v>2128</v>
      </c>
      <c r="D577" s="2">
        <v>2011.6</v>
      </c>
      <c r="E577" s="44" t="s">
        <v>903</v>
      </c>
      <c r="F577" s="42">
        <v>771</v>
      </c>
      <c r="G577" s="42">
        <v>1196</v>
      </c>
      <c r="H577" s="45" t="s">
        <v>6</v>
      </c>
      <c r="I577" s="43" t="s">
        <v>236</v>
      </c>
      <c r="J577" s="143"/>
    </row>
    <row r="578" spans="1:10" ht="28.5" customHeight="1" x14ac:dyDescent="0.2">
      <c r="A578" s="35">
        <f t="shared" si="17"/>
        <v>561</v>
      </c>
      <c r="B578" s="36" t="s">
        <v>209</v>
      </c>
      <c r="C578" s="2" t="s">
        <v>2128</v>
      </c>
      <c r="D578" s="36">
        <v>2012.6</v>
      </c>
      <c r="E578" s="44" t="s">
        <v>1220</v>
      </c>
      <c r="F578" s="42">
        <v>326</v>
      </c>
      <c r="G578" s="42">
        <v>543</v>
      </c>
      <c r="H578" s="45" t="s">
        <v>204</v>
      </c>
      <c r="I578" s="43" t="s">
        <v>236</v>
      </c>
    </row>
    <row r="579" spans="1:10" ht="28.5" customHeight="1" x14ac:dyDescent="0.2">
      <c r="A579" s="35">
        <f t="shared" si="17"/>
        <v>562</v>
      </c>
      <c r="B579" s="2" t="s">
        <v>328</v>
      </c>
      <c r="C579" s="2" t="s">
        <v>2128</v>
      </c>
      <c r="D579" s="36">
        <v>2013.2</v>
      </c>
      <c r="E579" s="44" t="s">
        <v>1174</v>
      </c>
      <c r="F579" s="42">
        <v>3549</v>
      </c>
      <c r="G579" s="42">
        <v>7292</v>
      </c>
      <c r="H579" s="45" t="s">
        <v>189</v>
      </c>
      <c r="I579" s="43" t="s">
        <v>236</v>
      </c>
      <c r="J579" s="143"/>
    </row>
    <row r="580" spans="1:10" ht="28.5" customHeight="1" x14ac:dyDescent="0.2">
      <c r="A580" s="35">
        <f t="shared" si="17"/>
        <v>563</v>
      </c>
      <c r="B580" s="2" t="s">
        <v>309</v>
      </c>
      <c r="C580" s="2" t="s">
        <v>2128</v>
      </c>
      <c r="D580" s="36">
        <v>2013.6</v>
      </c>
      <c r="E580" s="44" t="s">
        <v>996</v>
      </c>
      <c r="F580" s="42">
        <v>2157</v>
      </c>
      <c r="G580" s="42">
        <v>3594</v>
      </c>
      <c r="H580" s="45" t="s">
        <v>109</v>
      </c>
      <c r="I580" s="43" t="s">
        <v>236</v>
      </c>
      <c r="J580" s="141"/>
    </row>
    <row r="581" spans="1:10" ht="28.5" customHeight="1" x14ac:dyDescent="0.2">
      <c r="A581" s="35">
        <f t="shared" si="17"/>
        <v>564</v>
      </c>
      <c r="B581" s="2" t="s">
        <v>359</v>
      </c>
      <c r="C581" s="2" t="s">
        <v>2128</v>
      </c>
      <c r="D581" s="36">
        <v>2013.7</v>
      </c>
      <c r="E581" s="44" t="s">
        <v>1147</v>
      </c>
      <c r="F581" s="42">
        <v>668</v>
      </c>
      <c r="G581" s="42">
        <v>1106</v>
      </c>
      <c r="H581" s="45" t="s">
        <v>109</v>
      </c>
      <c r="I581" s="43" t="s">
        <v>236</v>
      </c>
      <c r="J581" s="141"/>
    </row>
    <row r="582" spans="1:10" ht="28.5" customHeight="1" x14ac:dyDescent="0.2">
      <c r="A582" s="35">
        <f t="shared" si="17"/>
        <v>565</v>
      </c>
      <c r="B582" s="2" t="s">
        <v>429</v>
      </c>
      <c r="C582" s="2" t="s">
        <v>2128</v>
      </c>
      <c r="D582" s="2">
        <v>2014.4</v>
      </c>
      <c r="E582" s="64" t="s">
        <v>628</v>
      </c>
      <c r="F582" s="67">
        <v>1893</v>
      </c>
      <c r="G582" s="42">
        <v>2257</v>
      </c>
      <c r="H582" s="45" t="s">
        <v>6</v>
      </c>
      <c r="I582" s="43" t="s">
        <v>236</v>
      </c>
      <c r="J582" s="141"/>
    </row>
    <row r="583" spans="1:10" ht="28.5" customHeight="1" x14ac:dyDescent="0.2">
      <c r="A583" s="35">
        <f t="shared" si="17"/>
        <v>566</v>
      </c>
      <c r="B583" s="36" t="s">
        <v>471</v>
      </c>
      <c r="C583" s="36" t="s">
        <v>2128</v>
      </c>
      <c r="D583" s="2">
        <v>2014.7</v>
      </c>
      <c r="E583" s="64" t="s">
        <v>1079</v>
      </c>
      <c r="F583" s="42">
        <v>485</v>
      </c>
      <c r="G583" s="42">
        <v>1278</v>
      </c>
      <c r="H583" s="45" t="s">
        <v>254</v>
      </c>
      <c r="I583" s="43" t="s">
        <v>236</v>
      </c>
      <c r="J583" s="141"/>
    </row>
    <row r="584" spans="1:10" s="10" customFormat="1" ht="28.5" customHeight="1" x14ac:dyDescent="0.2">
      <c r="A584" s="35">
        <f t="shared" si="17"/>
        <v>567</v>
      </c>
      <c r="B584" s="2" t="s">
        <v>713</v>
      </c>
      <c r="C584" s="2" t="s">
        <v>2128</v>
      </c>
      <c r="D584" s="2">
        <v>2016.8</v>
      </c>
      <c r="E584" s="37" t="s">
        <v>989</v>
      </c>
      <c r="F584" s="38">
        <v>1477</v>
      </c>
      <c r="G584" s="38">
        <v>2607</v>
      </c>
      <c r="H584" s="41" t="s">
        <v>109</v>
      </c>
      <c r="I584" s="40" t="s">
        <v>236</v>
      </c>
      <c r="J584" s="4"/>
    </row>
    <row r="585" spans="1:10" s="10" customFormat="1" ht="28.5" customHeight="1" x14ac:dyDescent="0.2">
      <c r="A585" s="35">
        <f t="shared" si="17"/>
        <v>568</v>
      </c>
      <c r="B585" s="2" t="s">
        <v>743</v>
      </c>
      <c r="C585" s="2" t="s">
        <v>2128</v>
      </c>
      <c r="D585" s="60">
        <v>2016.1</v>
      </c>
      <c r="E585" s="37" t="s">
        <v>989</v>
      </c>
      <c r="F585" s="38">
        <v>247</v>
      </c>
      <c r="G585" s="38">
        <v>449</v>
      </c>
      <c r="H585" s="41" t="s">
        <v>755</v>
      </c>
      <c r="I585" s="40" t="s">
        <v>236</v>
      </c>
      <c r="J585" s="4"/>
    </row>
    <row r="586" spans="1:10" s="10" customFormat="1" ht="28.5" customHeight="1" x14ac:dyDescent="0.2">
      <c r="A586" s="35">
        <f t="shared" si="17"/>
        <v>569</v>
      </c>
      <c r="B586" s="2" t="s">
        <v>828</v>
      </c>
      <c r="C586" s="2" t="s">
        <v>2128</v>
      </c>
      <c r="D586" s="2">
        <v>2017.5</v>
      </c>
      <c r="E586" s="37" t="s">
        <v>926</v>
      </c>
      <c r="F586" s="38">
        <v>580</v>
      </c>
      <c r="G586" s="38">
        <v>1253</v>
      </c>
      <c r="H586" s="41" t="s">
        <v>109</v>
      </c>
      <c r="I586" s="84" t="s">
        <v>236</v>
      </c>
      <c r="J586" s="4"/>
    </row>
    <row r="587" spans="1:10" s="10" customFormat="1" ht="28.5" customHeight="1" x14ac:dyDescent="0.2">
      <c r="A587" s="35">
        <f t="shared" si="17"/>
        <v>570</v>
      </c>
      <c r="B587" s="2" t="s">
        <v>1708</v>
      </c>
      <c r="C587" s="2" t="s">
        <v>2128</v>
      </c>
      <c r="D587" s="2">
        <v>2018.8</v>
      </c>
      <c r="E587" s="198" t="s">
        <v>1634</v>
      </c>
      <c r="F587" s="38">
        <v>961</v>
      </c>
      <c r="G587" s="38">
        <v>1818</v>
      </c>
      <c r="H587" s="41" t="s">
        <v>109</v>
      </c>
      <c r="I587" s="40" t="s">
        <v>188</v>
      </c>
      <c r="J587" s="4"/>
    </row>
    <row r="588" spans="1:10" s="10" customFormat="1" ht="28.5" customHeight="1" x14ac:dyDescent="0.2">
      <c r="A588" s="35">
        <f t="shared" si="17"/>
        <v>571</v>
      </c>
      <c r="B588" s="89" t="s">
        <v>1722</v>
      </c>
      <c r="C588" s="2" t="s">
        <v>2128</v>
      </c>
      <c r="D588" s="2" t="s">
        <v>1715</v>
      </c>
      <c r="E588" s="201" t="s">
        <v>1723</v>
      </c>
      <c r="F588" s="38">
        <v>1111</v>
      </c>
      <c r="G588" s="38">
        <v>2111</v>
      </c>
      <c r="H588" s="41" t="s">
        <v>1724</v>
      </c>
      <c r="I588" s="40" t="s">
        <v>1725</v>
      </c>
      <c r="J588" s="4"/>
    </row>
    <row r="589" spans="1:10" s="10" customFormat="1" ht="28.5" customHeight="1" x14ac:dyDescent="0.2">
      <c r="A589" s="35">
        <f t="shared" si="17"/>
        <v>572</v>
      </c>
      <c r="B589" s="2" t="s">
        <v>1815</v>
      </c>
      <c r="C589" s="180" t="s">
        <v>2128</v>
      </c>
      <c r="D589" s="2">
        <v>2018.12</v>
      </c>
      <c r="E589" s="199" t="s">
        <v>1816</v>
      </c>
      <c r="F589" s="38">
        <v>1222</v>
      </c>
      <c r="G589" s="38">
        <v>2353</v>
      </c>
      <c r="H589" s="233" t="s">
        <v>109</v>
      </c>
      <c r="I589" s="257" t="s">
        <v>146</v>
      </c>
      <c r="J589" s="4"/>
    </row>
    <row r="590" spans="1:10" s="13" customFormat="1" ht="27.75" customHeight="1" x14ac:dyDescent="0.2">
      <c r="A590" s="314" t="s">
        <v>2335</v>
      </c>
      <c r="B590" s="315"/>
      <c r="C590" s="315"/>
      <c r="D590" s="315"/>
      <c r="E590" s="315"/>
      <c r="F590" s="315"/>
      <c r="G590" s="315"/>
      <c r="H590" s="315"/>
      <c r="I590" s="316"/>
      <c r="J590" s="4"/>
    </row>
    <row r="591" spans="1:10" ht="28.5" customHeight="1" x14ac:dyDescent="0.2">
      <c r="A591" s="35">
        <f>ROW()-18</f>
        <v>573</v>
      </c>
      <c r="B591" s="36" t="s">
        <v>172</v>
      </c>
      <c r="C591" s="2" t="s">
        <v>173</v>
      </c>
      <c r="D591" s="2">
        <v>2011.4</v>
      </c>
      <c r="E591" s="44" t="s">
        <v>961</v>
      </c>
      <c r="F591" s="42">
        <v>635</v>
      </c>
      <c r="G591" s="42">
        <v>1357</v>
      </c>
      <c r="H591" s="45" t="s">
        <v>124</v>
      </c>
      <c r="I591" s="43" t="s">
        <v>236</v>
      </c>
      <c r="J591" s="141"/>
    </row>
    <row r="592" spans="1:10" ht="28.5" customHeight="1" x14ac:dyDescent="0.2">
      <c r="A592" s="35">
        <f t="shared" ref="A592:A596" si="18">ROW()-18</f>
        <v>574</v>
      </c>
      <c r="B592" s="36" t="s">
        <v>350</v>
      </c>
      <c r="C592" s="2" t="s">
        <v>173</v>
      </c>
      <c r="D592" s="36">
        <v>2013.6</v>
      </c>
      <c r="E592" s="44" t="s">
        <v>988</v>
      </c>
      <c r="F592" s="42">
        <v>688</v>
      </c>
      <c r="G592" s="42">
        <v>1511</v>
      </c>
      <c r="H592" s="45" t="s">
        <v>6</v>
      </c>
      <c r="I592" s="43" t="s">
        <v>236</v>
      </c>
      <c r="J592" s="141"/>
    </row>
    <row r="593" spans="1:10" s="13" customFormat="1" ht="27.75" customHeight="1" x14ac:dyDescent="0.2">
      <c r="A593" s="35">
        <f t="shared" si="18"/>
        <v>575</v>
      </c>
      <c r="B593" s="22" t="s">
        <v>439</v>
      </c>
      <c r="C593" s="22" t="s">
        <v>440</v>
      </c>
      <c r="D593" s="22">
        <v>2014.6</v>
      </c>
      <c r="E593" s="157" t="s">
        <v>988</v>
      </c>
      <c r="F593" s="162">
        <v>617</v>
      </c>
      <c r="G593" s="17">
        <v>1454</v>
      </c>
      <c r="H593" s="20" t="s">
        <v>189</v>
      </c>
      <c r="I593" s="19" t="s">
        <v>236</v>
      </c>
      <c r="J593" s="141"/>
    </row>
    <row r="594" spans="1:10" ht="28.5" customHeight="1" x14ac:dyDescent="0.2">
      <c r="A594" s="35">
        <f t="shared" si="18"/>
        <v>576</v>
      </c>
      <c r="B594" s="36" t="s">
        <v>468</v>
      </c>
      <c r="C594" s="36" t="s">
        <v>173</v>
      </c>
      <c r="D594" s="2">
        <v>2014.7</v>
      </c>
      <c r="E594" s="44" t="s">
        <v>1037</v>
      </c>
      <c r="F594" s="42">
        <v>810</v>
      </c>
      <c r="G594" s="42">
        <v>1734</v>
      </c>
      <c r="H594" s="45" t="s">
        <v>109</v>
      </c>
      <c r="I594" s="43" t="s">
        <v>236</v>
      </c>
      <c r="J594" s="141"/>
    </row>
    <row r="595" spans="1:10" ht="27.75" customHeight="1" x14ac:dyDescent="0.2">
      <c r="A595" s="35">
        <f t="shared" si="18"/>
        <v>577</v>
      </c>
      <c r="B595" s="15" t="s">
        <v>500</v>
      </c>
      <c r="C595" s="22" t="s">
        <v>440</v>
      </c>
      <c r="D595" s="28">
        <v>2014.1</v>
      </c>
      <c r="E595" s="16" t="s">
        <v>1103</v>
      </c>
      <c r="F595" s="17">
        <v>963</v>
      </c>
      <c r="G595" s="17">
        <v>2064</v>
      </c>
      <c r="H595" s="20" t="s">
        <v>109</v>
      </c>
      <c r="I595" s="19" t="s">
        <v>236</v>
      </c>
      <c r="J595" s="141"/>
    </row>
    <row r="596" spans="1:10" s="13" customFormat="1" ht="27.75" customHeight="1" x14ac:dyDescent="0.2">
      <c r="A596" s="35">
        <f t="shared" si="18"/>
        <v>578</v>
      </c>
      <c r="B596" s="22" t="s">
        <v>558</v>
      </c>
      <c r="C596" s="22" t="s">
        <v>440</v>
      </c>
      <c r="D596" s="22">
        <v>2015.6</v>
      </c>
      <c r="E596" s="24" t="s">
        <v>1074</v>
      </c>
      <c r="F596" s="23">
        <v>2310</v>
      </c>
      <c r="G596" s="23">
        <v>4745</v>
      </c>
      <c r="H596" s="25" t="s">
        <v>189</v>
      </c>
      <c r="I596" s="27" t="s">
        <v>236</v>
      </c>
      <c r="J596" s="141"/>
    </row>
    <row r="597" spans="1:10" ht="27.75" customHeight="1" x14ac:dyDescent="0.2">
      <c r="A597" s="314" t="s">
        <v>2334</v>
      </c>
      <c r="B597" s="315"/>
      <c r="C597" s="315"/>
      <c r="D597" s="315"/>
      <c r="E597" s="315"/>
      <c r="F597" s="315"/>
      <c r="G597" s="315"/>
      <c r="H597" s="315"/>
      <c r="I597" s="316"/>
    </row>
    <row r="598" spans="1:10" s="13" customFormat="1" ht="27.75" customHeight="1" x14ac:dyDescent="0.2">
      <c r="A598" s="35">
        <f>ROW()-19</f>
        <v>579</v>
      </c>
      <c r="B598" s="22" t="s">
        <v>769</v>
      </c>
      <c r="C598" s="152" t="s">
        <v>770</v>
      </c>
      <c r="D598" s="22">
        <v>2016.11</v>
      </c>
      <c r="E598" s="24" t="s">
        <v>1001</v>
      </c>
      <c r="F598" s="163">
        <v>136</v>
      </c>
      <c r="G598" s="164">
        <v>314</v>
      </c>
      <c r="H598" s="156" t="s">
        <v>254</v>
      </c>
      <c r="I598" s="256" t="s">
        <v>236</v>
      </c>
      <c r="J598" s="4"/>
    </row>
    <row r="599" spans="1:10" s="13" customFormat="1" ht="27.75" customHeight="1" x14ac:dyDescent="0.2">
      <c r="A599" s="35">
        <f t="shared" ref="A599:A600" si="19">ROW()-19</f>
        <v>580</v>
      </c>
      <c r="B599" s="118" t="s">
        <v>1615</v>
      </c>
      <c r="C599" s="118" t="s">
        <v>2263</v>
      </c>
      <c r="D599" s="118">
        <v>2018.7</v>
      </c>
      <c r="E599" s="119" t="s">
        <v>1566</v>
      </c>
      <c r="F599" s="120">
        <v>1924</v>
      </c>
      <c r="G599" s="120">
        <v>4236</v>
      </c>
      <c r="H599" s="121" t="s">
        <v>1635</v>
      </c>
      <c r="I599" s="123" t="s">
        <v>1475</v>
      </c>
      <c r="J599" s="143" t="s">
        <v>1787</v>
      </c>
    </row>
    <row r="600" spans="1:10" s="13" customFormat="1" ht="27.75" customHeight="1" x14ac:dyDescent="0.2">
      <c r="A600" s="35">
        <f t="shared" si="19"/>
        <v>581</v>
      </c>
      <c r="B600" s="22" t="s">
        <v>1804</v>
      </c>
      <c r="C600" s="134" t="s">
        <v>2263</v>
      </c>
      <c r="D600" s="22">
        <v>2018.12</v>
      </c>
      <c r="E600" s="128" t="s">
        <v>925</v>
      </c>
      <c r="F600" s="23">
        <v>687</v>
      </c>
      <c r="G600" s="23">
        <v>1508</v>
      </c>
      <c r="H600" s="126" t="s">
        <v>109</v>
      </c>
      <c r="I600" s="127" t="s">
        <v>146</v>
      </c>
      <c r="J600" s="4"/>
    </row>
    <row r="601" spans="1:10" s="10" customFormat="1" ht="28.5" customHeight="1" x14ac:dyDescent="0.2">
      <c r="A601" s="314" t="s">
        <v>2317</v>
      </c>
      <c r="B601" s="315"/>
      <c r="C601" s="315"/>
      <c r="D601" s="315"/>
      <c r="E601" s="315"/>
      <c r="F601" s="315"/>
      <c r="G601" s="315"/>
      <c r="H601" s="315"/>
      <c r="I601" s="316"/>
      <c r="J601" s="4"/>
    </row>
    <row r="602" spans="1:10" ht="27.75" customHeight="1" x14ac:dyDescent="0.2">
      <c r="A602" s="35">
        <f>ROW()-20</f>
        <v>582</v>
      </c>
      <c r="B602" s="15" t="s">
        <v>238</v>
      </c>
      <c r="C602" s="2" t="s">
        <v>2221</v>
      </c>
      <c r="D602" s="22">
        <v>2010.8</v>
      </c>
      <c r="E602" s="16" t="s">
        <v>935</v>
      </c>
      <c r="F602" s="17">
        <v>1602</v>
      </c>
      <c r="G602" s="17">
        <v>2755</v>
      </c>
      <c r="H602" s="20" t="s">
        <v>124</v>
      </c>
      <c r="I602" s="19" t="s">
        <v>236</v>
      </c>
      <c r="J602" s="143"/>
    </row>
    <row r="603" spans="1:10" x14ac:dyDescent="0.2">
      <c r="A603" s="35">
        <f t="shared" ref="A603:A637" si="20">ROW()-20</f>
        <v>583</v>
      </c>
      <c r="B603" s="15" t="s">
        <v>170</v>
      </c>
      <c r="C603" s="2" t="s">
        <v>2221</v>
      </c>
      <c r="D603" s="22">
        <v>2011.3</v>
      </c>
      <c r="E603" s="16" t="s">
        <v>988</v>
      </c>
      <c r="F603" s="17">
        <v>1386</v>
      </c>
      <c r="G603" s="17">
        <v>2733</v>
      </c>
      <c r="H603" s="20" t="s">
        <v>114</v>
      </c>
      <c r="I603" s="19" t="s">
        <v>236</v>
      </c>
    </row>
    <row r="604" spans="1:10" x14ac:dyDescent="0.2">
      <c r="A604" s="35">
        <f t="shared" si="20"/>
        <v>584</v>
      </c>
      <c r="B604" s="15" t="s">
        <v>182</v>
      </c>
      <c r="C604" s="2" t="s">
        <v>2221</v>
      </c>
      <c r="D604" s="22">
        <v>2011.6</v>
      </c>
      <c r="E604" s="16" t="s">
        <v>1216</v>
      </c>
      <c r="F604" s="17">
        <v>1732</v>
      </c>
      <c r="G604" s="17">
        <v>3481</v>
      </c>
      <c r="H604" s="20" t="s">
        <v>6</v>
      </c>
      <c r="I604" s="19" t="s">
        <v>236</v>
      </c>
    </row>
    <row r="605" spans="1:10" x14ac:dyDescent="0.2">
      <c r="A605" s="35">
        <f t="shared" si="20"/>
        <v>585</v>
      </c>
      <c r="B605" s="15" t="s">
        <v>282</v>
      </c>
      <c r="C605" s="2" t="s">
        <v>2221</v>
      </c>
      <c r="D605" s="22">
        <v>2011.11</v>
      </c>
      <c r="E605" s="16" t="s">
        <v>1193</v>
      </c>
      <c r="F605" s="17">
        <v>535</v>
      </c>
      <c r="G605" s="17">
        <v>808</v>
      </c>
      <c r="H605" s="20" t="s">
        <v>109</v>
      </c>
      <c r="I605" s="19" t="s">
        <v>236</v>
      </c>
    </row>
    <row r="606" spans="1:10" x14ac:dyDescent="0.2">
      <c r="A606" s="35">
        <f t="shared" si="20"/>
        <v>586</v>
      </c>
      <c r="B606" s="167" t="s">
        <v>221</v>
      </c>
      <c r="C606" s="2" t="s">
        <v>2221</v>
      </c>
      <c r="D606" s="167">
        <v>2012.9</v>
      </c>
      <c r="E606" s="168" t="s">
        <v>1119</v>
      </c>
      <c r="F606" s="169">
        <v>989</v>
      </c>
      <c r="G606" s="169">
        <v>2034</v>
      </c>
      <c r="H606" s="170" t="s">
        <v>109</v>
      </c>
      <c r="I606" s="262" t="s">
        <v>236</v>
      </c>
    </row>
    <row r="607" spans="1:10" x14ac:dyDescent="0.2">
      <c r="A607" s="35">
        <f t="shared" si="20"/>
        <v>587</v>
      </c>
      <c r="B607" s="160" t="s">
        <v>241</v>
      </c>
      <c r="C607" s="2" t="s">
        <v>2221</v>
      </c>
      <c r="D607" s="22">
        <v>2012.11</v>
      </c>
      <c r="E607" s="16" t="s">
        <v>1168</v>
      </c>
      <c r="F607" s="17">
        <v>967</v>
      </c>
      <c r="G607" s="17">
        <v>3047</v>
      </c>
      <c r="H607" s="20" t="s">
        <v>189</v>
      </c>
      <c r="I607" s="19" t="s">
        <v>236</v>
      </c>
    </row>
    <row r="608" spans="1:10" ht="27.75" customHeight="1" x14ac:dyDescent="0.2">
      <c r="A608" s="35">
        <f t="shared" si="20"/>
        <v>588</v>
      </c>
      <c r="B608" s="22" t="s">
        <v>379</v>
      </c>
      <c r="C608" s="2" t="s">
        <v>2221</v>
      </c>
      <c r="D608" s="15">
        <v>2013.9</v>
      </c>
      <c r="E608" s="16" t="s">
        <v>1153</v>
      </c>
      <c r="F608" s="17">
        <v>1706</v>
      </c>
      <c r="G608" s="17">
        <v>4233</v>
      </c>
      <c r="H608" s="20" t="s">
        <v>106</v>
      </c>
      <c r="I608" s="19" t="s">
        <v>236</v>
      </c>
      <c r="J608" s="141"/>
    </row>
    <row r="609" spans="1:10" x14ac:dyDescent="0.2">
      <c r="A609" s="35">
        <f t="shared" si="20"/>
        <v>589</v>
      </c>
      <c r="B609" s="22" t="s">
        <v>418</v>
      </c>
      <c r="C609" s="2" t="s">
        <v>2221</v>
      </c>
      <c r="D609" s="22">
        <v>2014.1</v>
      </c>
      <c r="E609" s="157" t="s">
        <v>1119</v>
      </c>
      <c r="F609" s="162">
        <v>653</v>
      </c>
      <c r="G609" s="17">
        <v>875</v>
      </c>
      <c r="H609" s="20" t="s">
        <v>109</v>
      </c>
      <c r="I609" s="19" t="s">
        <v>236</v>
      </c>
    </row>
    <row r="610" spans="1:10" ht="27.75" customHeight="1" x14ac:dyDescent="0.2">
      <c r="A610" s="35">
        <f t="shared" si="20"/>
        <v>590</v>
      </c>
      <c r="B610" s="22" t="s">
        <v>431</v>
      </c>
      <c r="C610" s="2" t="s">
        <v>2221</v>
      </c>
      <c r="D610" s="22">
        <v>2014.4</v>
      </c>
      <c r="E610" s="157" t="s">
        <v>925</v>
      </c>
      <c r="F610" s="162">
        <v>3664</v>
      </c>
      <c r="G610" s="17">
        <v>3995</v>
      </c>
      <c r="H610" s="20" t="s">
        <v>6</v>
      </c>
      <c r="I610" s="19" t="s">
        <v>236</v>
      </c>
      <c r="J610" s="141"/>
    </row>
    <row r="611" spans="1:10" x14ac:dyDescent="0.2">
      <c r="A611" s="35">
        <f t="shared" si="20"/>
        <v>591</v>
      </c>
      <c r="B611" s="167" t="s">
        <v>472</v>
      </c>
      <c r="C611" s="2" t="s">
        <v>2221</v>
      </c>
      <c r="D611" s="103">
        <v>2014.7</v>
      </c>
      <c r="E611" s="168" t="s">
        <v>947</v>
      </c>
      <c r="F611" s="169">
        <v>477</v>
      </c>
      <c r="G611" s="169">
        <v>858</v>
      </c>
      <c r="H611" s="170" t="s">
        <v>189</v>
      </c>
      <c r="I611" s="262" t="s">
        <v>236</v>
      </c>
    </row>
    <row r="612" spans="1:10" x14ac:dyDescent="0.2">
      <c r="A612" s="35">
        <f t="shared" si="20"/>
        <v>592</v>
      </c>
      <c r="B612" s="15" t="s">
        <v>467</v>
      </c>
      <c r="C612" s="2" t="s">
        <v>2221</v>
      </c>
      <c r="D612" s="22">
        <v>2014.8</v>
      </c>
      <c r="E612" s="16" t="s">
        <v>1092</v>
      </c>
      <c r="F612" s="17">
        <v>1053</v>
      </c>
      <c r="G612" s="17">
        <v>2208</v>
      </c>
      <c r="H612" s="20" t="s">
        <v>254</v>
      </c>
      <c r="I612" s="19" t="s">
        <v>236</v>
      </c>
    </row>
    <row r="613" spans="1:10" x14ac:dyDescent="0.2">
      <c r="A613" s="35">
        <f t="shared" si="20"/>
        <v>593</v>
      </c>
      <c r="B613" s="15" t="s">
        <v>485</v>
      </c>
      <c r="C613" s="2" t="s">
        <v>2221</v>
      </c>
      <c r="D613" s="22">
        <v>2014.8</v>
      </c>
      <c r="E613" s="16" t="s">
        <v>935</v>
      </c>
      <c r="F613" s="17">
        <v>3090</v>
      </c>
      <c r="G613" s="17">
        <v>6098</v>
      </c>
      <c r="H613" s="20" t="s">
        <v>189</v>
      </c>
      <c r="I613" s="19" t="s">
        <v>236</v>
      </c>
    </row>
    <row r="614" spans="1:10" x14ac:dyDescent="0.2">
      <c r="A614" s="35">
        <f t="shared" si="20"/>
        <v>594</v>
      </c>
      <c r="B614" s="15" t="s">
        <v>484</v>
      </c>
      <c r="C614" s="2" t="s">
        <v>2221</v>
      </c>
      <c r="D614" s="22">
        <v>2014.9</v>
      </c>
      <c r="E614" s="16" t="s">
        <v>1099</v>
      </c>
      <c r="F614" s="17">
        <v>2718</v>
      </c>
      <c r="G614" s="17">
        <v>7025</v>
      </c>
      <c r="H614" s="20" t="s">
        <v>254</v>
      </c>
      <c r="I614" s="19" t="s">
        <v>236</v>
      </c>
    </row>
    <row r="615" spans="1:10" x14ac:dyDescent="0.2">
      <c r="A615" s="35">
        <f t="shared" si="20"/>
        <v>595</v>
      </c>
      <c r="B615" s="15" t="s">
        <v>506</v>
      </c>
      <c r="C615" s="49" t="s">
        <v>2221</v>
      </c>
      <c r="D615" s="22">
        <v>2014.11</v>
      </c>
      <c r="E615" s="16" t="s">
        <v>1105</v>
      </c>
      <c r="F615" s="17">
        <v>1085</v>
      </c>
      <c r="G615" s="17">
        <v>2315</v>
      </c>
      <c r="H615" s="20" t="s">
        <v>109</v>
      </c>
      <c r="I615" s="19" t="s">
        <v>2346</v>
      </c>
    </row>
    <row r="616" spans="1:10" ht="27.75" customHeight="1" x14ac:dyDescent="0.2">
      <c r="A616" s="35">
        <f t="shared" si="20"/>
        <v>596</v>
      </c>
      <c r="B616" s="15" t="s">
        <v>510</v>
      </c>
      <c r="C616" s="2" t="s">
        <v>2221</v>
      </c>
      <c r="D616" s="22">
        <v>2014.11</v>
      </c>
      <c r="E616" s="16" t="s">
        <v>1096</v>
      </c>
      <c r="F616" s="17">
        <v>1061</v>
      </c>
      <c r="G616" s="17">
        <v>1459</v>
      </c>
      <c r="H616" s="20" t="s">
        <v>254</v>
      </c>
      <c r="I616" s="19" t="s">
        <v>236</v>
      </c>
      <c r="J616" s="143"/>
    </row>
    <row r="617" spans="1:10" ht="27.75" customHeight="1" x14ac:dyDescent="0.2">
      <c r="A617" s="35">
        <f t="shared" si="20"/>
        <v>597</v>
      </c>
      <c r="B617" s="15" t="s">
        <v>515</v>
      </c>
      <c r="C617" s="2" t="s">
        <v>2221</v>
      </c>
      <c r="D617" s="22">
        <v>2014.12</v>
      </c>
      <c r="E617" s="16" t="s">
        <v>1092</v>
      </c>
      <c r="F617" s="17">
        <v>447</v>
      </c>
      <c r="G617" s="17">
        <v>905</v>
      </c>
      <c r="H617" s="20" t="s">
        <v>189</v>
      </c>
      <c r="I617" s="19" t="s">
        <v>236</v>
      </c>
      <c r="J617" s="143"/>
    </row>
    <row r="618" spans="1:10" ht="27.75" customHeight="1" x14ac:dyDescent="0.2">
      <c r="A618" s="35">
        <f t="shared" si="20"/>
        <v>598</v>
      </c>
      <c r="B618" s="22" t="s">
        <v>532</v>
      </c>
      <c r="C618" s="2" t="s">
        <v>2221</v>
      </c>
      <c r="D618" s="22">
        <v>2015.2</v>
      </c>
      <c r="E618" s="24" t="s">
        <v>969</v>
      </c>
      <c r="F618" s="23">
        <v>224</v>
      </c>
      <c r="G618" s="23">
        <v>395</v>
      </c>
      <c r="H618" s="25" t="s">
        <v>189</v>
      </c>
      <c r="I618" s="27" t="s">
        <v>236</v>
      </c>
      <c r="J618" s="141"/>
    </row>
    <row r="619" spans="1:10" ht="27.75" customHeight="1" x14ac:dyDescent="0.2">
      <c r="A619" s="35">
        <f t="shared" si="20"/>
        <v>599</v>
      </c>
      <c r="B619" s="22" t="s">
        <v>548</v>
      </c>
      <c r="C619" s="2" t="s">
        <v>2221</v>
      </c>
      <c r="D619" s="22">
        <v>2015.4</v>
      </c>
      <c r="E619" s="24" t="s">
        <v>1067</v>
      </c>
      <c r="F619" s="23">
        <v>856</v>
      </c>
      <c r="G619" s="23">
        <v>1749</v>
      </c>
      <c r="H619" s="25" t="s">
        <v>189</v>
      </c>
      <c r="I619" s="27" t="s">
        <v>236</v>
      </c>
      <c r="J619" s="141"/>
    </row>
    <row r="620" spans="1:10" ht="27.75" customHeight="1" x14ac:dyDescent="0.2">
      <c r="A620" s="35">
        <f t="shared" si="20"/>
        <v>600</v>
      </c>
      <c r="B620" s="22" t="s">
        <v>553</v>
      </c>
      <c r="C620" s="2" t="s">
        <v>2221</v>
      </c>
      <c r="D620" s="22">
        <v>2015.5</v>
      </c>
      <c r="E620" s="24" t="s">
        <v>1069</v>
      </c>
      <c r="F620" s="23">
        <v>1118</v>
      </c>
      <c r="G620" s="23">
        <v>2086</v>
      </c>
      <c r="H620" s="25" t="s">
        <v>254</v>
      </c>
      <c r="I620" s="27" t="s">
        <v>513</v>
      </c>
      <c r="J620" s="141"/>
    </row>
    <row r="621" spans="1:10" ht="27.75" customHeight="1" x14ac:dyDescent="0.2">
      <c r="A621" s="35">
        <f t="shared" si="20"/>
        <v>601</v>
      </c>
      <c r="B621" s="22" t="s">
        <v>586</v>
      </c>
      <c r="C621" s="2" t="s">
        <v>2221</v>
      </c>
      <c r="D621" s="22">
        <v>2015.8</v>
      </c>
      <c r="E621" s="24" t="s">
        <v>1088</v>
      </c>
      <c r="F621" s="23">
        <v>1186</v>
      </c>
      <c r="G621" s="23">
        <v>2572</v>
      </c>
      <c r="H621" s="25" t="s">
        <v>254</v>
      </c>
      <c r="I621" s="27" t="s">
        <v>236</v>
      </c>
      <c r="J621" s="141"/>
    </row>
    <row r="622" spans="1:10" s="13" customFormat="1" ht="27.75" customHeight="1" x14ac:dyDescent="0.2">
      <c r="A622" s="35">
        <f t="shared" si="20"/>
        <v>602</v>
      </c>
      <c r="B622" s="22" t="s">
        <v>678</v>
      </c>
      <c r="C622" s="2" t="s">
        <v>2221</v>
      </c>
      <c r="D622" s="22">
        <v>2016.7</v>
      </c>
      <c r="E622" s="24" t="s">
        <v>1013</v>
      </c>
      <c r="F622" s="23">
        <v>973</v>
      </c>
      <c r="G622" s="23">
        <v>2083</v>
      </c>
      <c r="H622" s="25" t="s">
        <v>108</v>
      </c>
      <c r="I622" s="27" t="s">
        <v>236</v>
      </c>
      <c r="J622" s="141"/>
    </row>
    <row r="623" spans="1:10" s="13" customFormat="1" ht="27.75" customHeight="1" x14ac:dyDescent="0.2">
      <c r="A623" s="35">
        <f t="shared" si="20"/>
        <v>603</v>
      </c>
      <c r="B623" s="22" t="s">
        <v>697</v>
      </c>
      <c r="C623" s="2" t="s">
        <v>2221</v>
      </c>
      <c r="D623" s="22">
        <v>2016.8</v>
      </c>
      <c r="E623" s="24" t="s">
        <v>951</v>
      </c>
      <c r="F623" s="23">
        <v>494</v>
      </c>
      <c r="G623" s="23">
        <v>995</v>
      </c>
      <c r="H623" s="25" t="s">
        <v>108</v>
      </c>
      <c r="I623" s="27" t="s">
        <v>236</v>
      </c>
      <c r="J623" s="141"/>
    </row>
    <row r="624" spans="1:10" ht="27.75" customHeight="1" x14ac:dyDescent="0.2">
      <c r="A624" s="35">
        <f t="shared" si="20"/>
        <v>604</v>
      </c>
      <c r="B624" s="22" t="s">
        <v>711</v>
      </c>
      <c r="C624" s="2" t="s">
        <v>2221</v>
      </c>
      <c r="D624" s="22">
        <v>2016.8</v>
      </c>
      <c r="E624" s="24" t="s">
        <v>929</v>
      </c>
      <c r="F624" s="23">
        <v>2038</v>
      </c>
      <c r="G624" s="23">
        <v>4193</v>
      </c>
      <c r="H624" s="25" t="s">
        <v>108</v>
      </c>
      <c r="I624" s="27" t="s">
        <v>236</v>
      </c>
      <c r="J624" s="141"/>
    </row>
    <row r="625" spans="1:10" s="10" customFormat="1" ht="28.5" customHeight="1" x14ac:dyDescent="0.2">
      <c r="A625" s="35">
        <f t="shared" si="20"/>
        <v>605</v>
      </c>
      <c r="B625" s="2" t="s">
        <v>725</v>
      </c>
      <c r="C625" s="2" t="s">
        <v>2221</v>
      </c>
      <c r="D625" s="60">
        <v>2016.1</v>
      </c>
      <c r="E625" s="37" t="s">
        <v>987</v>
      </c>
      <c r="F625" s="38">
        <v>1653</v>
      </c>
      <c r="G625" s="38">
        <v>2148</v>
      </c>
      <c r="H625" s="41" t="s">
        <v>108</v>
      </c>
      <c r="I625" s="40" t="s">
        <v>236</v>
      </c>
      <c r="J625" s="4"/>
    </row>
    <row r="626" spans="1:10" s="10" customFormat="1" ht="28.5" customHeight="1" x14ac:dyDescent="0.2">
      <c r="A626" s="35">
        <f t="shared" si="20"/>
        <v>606</v>
      </c>
      <c r="B626" s="2" t="s">
        <v>745</v>
      </c>
      <c r="C626" s="2" t="s">
        <v>2221</v>
      </c>
      <c r="D626" s="60">
        <v>2016.1</v>
      </c>
      <c r="E626" s="37" t="s">
        <v>991</v>
      </c>
      <c r="F626" s="38">
        <v>1531</v>
      </c>
      <c r="G626" s="38">
        <v>2965</v>
      </c>
      <c r="H626" s="41" t="s">
        <v>108</v>
      </c>
      <c r="I626" s="40" t="s">
        <v>236</v>
      </c>
      <c r="J626" s="4"/>
    </row>
    <row r="627" spans="1:10" ht="27.75" customHeight="1" x14ac:dyDescent="0.2">
      <c r="A627" s="35">
        <f t="shared" si="20"/>
        <v>607</v>
      </c>
      <c r="B627" s="22" t="s">
        <v>767</v>
      </c>
      <c r="C627" s="2" t="s">
        <v>2221</v>
      </c>
      <c r="D627" s="22">
        <v>2016.11</v>
      </c>
      <c r="E627" s="24" t="s">
        <v>1001</v>
      </c>
      <c r="F627" s="163">
        <v>2379</v>
      </c>
      <c r="G627" s="164">
        <v>4838</v>
      </c>
      <c r="H627" s="156" t="s">
        <v>254</v>
      </c>
      <c r="I627" s="259" t="s">
        <v>236</v>
      </c>
      <c r="J627" s="5"/>
    </row>
    <row r="628" spans="1:10" ht="27.75" customHeight="1" x14ac:dyDescent="0.2">
      <c r="A628" s="35">
        <f t="shared" si="20"/>
        <v>608</v>
      </c>
      <c r="B628" s="22" t="s">
        <v>766</v>
      </c>
      <c r="C628" s="2" t="s">
        <v>2221</v>
      </c>
      <c r="D628" s="22">
        <v>2016.11</v>
      </c>
      <c r="E628" s="24" t="s">
        <v>990</v>
      </c>
      <c r="F628" s="163">
        <v>512</v>
      </c>
      <c r="G628" s="164">
        <v>1344</v>
      </c>
      <c r="H628" s="156" t="s">
        <v>189</v>
      </c>
      <c r="I628" s="259" t="s">
        <v>236</v>
      </c>
    </row>
    <row r="629" spans="1:10" s="13" customFormat="1" ht="27.6" customHeight="1" x14ac:dyDescent="0.2">
      <c r="A629" s="35">
        <f t="shared" si="20"/>
        <v>609</v>
      </c>
      <c r="B629" s="22" t="s">
        <v>776</v>
      </c>
      <c r="C629" s="2" t="s">
        <v>2221</v>
      </c>
      <c r="D629" s="22">
        <v>2016.12</v>
      </c>
      <c r="E629" s="24" t="s">
        <v>940</v>
      </c>
      <c r="F629" s="163">
        <v>544</v>
      </c>
      <c r="G629" s="164">
        <v>1137</v>
      </c>
      <c r="H629" s="25" t="s">
        <v>180</v>
      </c>
      <c r="I629" s="259" t="s">
        <v>236</v>
      </c>
      <c r="J629" s="4"/>
    </row>
    <row r="630" spans="1:10" s="13" customFormat="1" ht="27.75" customHeight="1" x14ac:dyDescent="0.2">
      <c r="A630" s="35">
        <f t="shared" si="20"/>
        <v>610</v>
      </c>
      <c r="B630" s="113" t="s">
        <v>818</v>
      </c>
      <c r="C630" s="2" t="s">
        <v>2221</v>
      </c>
      <c r="D630" s="113">
        <v>2017.3</v>
      </c>
      <c r="E630" s="114" t="s">
        <v>912</v>
      </c>
      <c r="F630" s="223">
        <v>1301</v>
      </c>
      <c r="G630" s="115">
        <v>2116</v>
      </c>
      <c r="H630" s="248" t="s">
        <v>109</v>
      </c>
      <c r="I630" s="256" t="s">
        <v>236</v>
      </c>
      <c r="J630" s="141"/>
    </row>
    <row r="631" spans="1:10" s="13" customFormat="1" ht="27.75" customHeight="1" x14ac:dyDescent="0.2">
      <c r="A631" s="35">
        <f t="shared" si="20"/>
        <v>611</v>
      </c>
      <c r="B631" s="22" t="s">
        <v>827</v>
      </c>
      <c r="C631" s="2" t="s">
        <v>2221</v>
      </c>
      <c r="D631" s="22">
        <v>2017.5</v>
      </c>
      <c r="E631" s="24" t="s">
        <v>929</v>
      </c>
      <c r="F631" s="23">
        <v>1487</v>
      </c>
      <c r="G631" s="23">
        <v>3132</v>
      </c>
      <c r="H631" s="25" t="s">
        <v>189</v>
      </c>
      <c r="I631" s="259" t="s">
        <v>236</v>
      </c>
      <c r="J631" s="4"/>
    </row>
    <row r="632" spans="1:10" s="13" customFormat="1" ht="27.75" customHeight="1" x14ac:dyDescent="0.2">
      <c r="A632" s="35">
        <f t="shared" si="20"/>
        <v>612</v>
      </c>
      <c r="B632" s="22" t="s">
        <v>831</v>
      </c>
      <c r="C632" s="2" t="s">
        <v>2221</v>
      </c>
      <c r="D632" s="22">
        <v>2017.5</v>
      </c>
      <c r="E632" s="24" t="s">
        <v>921</v>
      </c>
      <c r="F632" s="23">
        <v>1309</v>
      </c>
      <c r="G632" s="23">
        <v>2924</v>
      </c>
      <c r="H632" s="25" t="s">
        <v>189</v>
      </c>
      <c r="I632" s="259" t="s">
        <v>236</v>
      </c>
      <c r="J632" s="4" t="s">
        <v>1787</v>
      </c>
    </row>
    <row r="633" spans="1:10" s="13" customFormat="1" ht="27.75" customHeight="1" x14ac:dyDescent="0.2">
      <c r="A633" s="35">
        <f t="shared" si="20"/>
        <v>613</v>
      </c>
      <c r="B633" s="108" t="s">
        <v>1407</v>
      </c>
      <c r="C633" s="2" t="s">
        <v>2221</v>
      </c>
      <c r="D633" s="22">
        <v>2017.11</v>
      </c>
      <c r="E633" s="24" t="s">
        <v>1419</v>
      </c>
      <c r="F633" s="23">
        <v>601</v>
      </c>
      <c r="G633" s="23">
        <v>1035</v>
      </c>
      <c r="H633" s="25" t="s">
        <v>124</v>
      </c>
      <c r="I633" s="27" t="s">
        <v>236</v>
      </c>
      <c r="J633" s="141"/>
    </row>
    <row r="634" spans="1:10" s="14" customFormat="1" ht="28.2" customHeight="1" x14ac:dyDescent="0.2">
      <c r="A634" s="35">
        <f t="shared" si="20"/>
        <v>614</v>
      </c>
      <c r="B634" s="89" t="s">
        <v>1484</v>
      </c>
      <c r="C634" s="2" t="s">
        <v>2221</v>
      </c>
      <c r="D634" s="2">
        <v>2018.2</v>
      </c>
      <c r="E634" s="37" t="s">
        <v>926</v>
      </c>
      <c r="F634" s="38">
        <v>878</v>
      </c>
      <c r="G634" s="38">
        <v>1960</v>
      </c>
      <c r="H634" s="41" t="s">
        <v>124</v>
      </c>
      <c r="I634" s="40" t="s">
        <v>1490</v>
      </c>
      <c r="J634" s="141"/>
    </row>
    <row r="635" spans="1:10" s="13" customFormat="1" ht="27.75" customHeight="1" x14ac:dyDescent="0.2">
      <c r="A635" s="35">
        <f t="shared" si="20"/>
        <v>615</v>
      </c>
      <c r="B635" s="130" t="s">
        <v>2276</v>
      </c>
      <c r="C635" s="2" t="s">
        <v>2221</v>
      </c>
      <c r="D635" s="22">
        <v>2019.4</v>
      </c>
      <c r="E635" s="128" t="s">
        <v>1916</v>
      </c>
      <c r="F635" s="23">
        <v>1283</v>
      </c>
      <c r="G635" s="23">
        <v>2628</v>
      </c>
      <c r="H635" s="126" t="s">
        <v>237</v>
      </c>
      <c r="I635" s="127" t="s">
        <v>236</v>
      </c>
      <c r="J635" s="141"/>
    </row>
    <row r="636" spans="1:10" s="13" customFormat="1" ht="27.75" customHeight="1" x14ac:dyDescent="0.2">
      <c r="A636" s="35">
        <f t="shared" si="20"/>
        <v>616</v>
      </c>
      <c r="B636" s="22" t="s">
        <v>2082</v>
      </c>
      <c r="C636" s="2" t="s">
        <v>2221</v>
      </c>
      <c r="D636" s="22">
        <v>2019.12</v>
      </c>
      <c r="E636" s="128" t="s">
        <v>2092</v>
      </c>
      <c r="F636" s="23">
        <v>3045</v>
      </c>
      <c r="G636" s="23">
        <v>6005</v>
      </c>
      <c r="H636" s="126" t="s">
        <v>237</v>
      </c>
      <c r="I636" s="127" t="s">
        <v>1898</v>
      </c>
      <c r="J636" s="143"/>
    </row>
    <row r="637" spans="1:10" ht="27.75" customHeight="1" x14ac:dyDescent="0.2">
      <c r="A637" s="35">
        <f t="shared" si="20"/>
        <v>617</v>
      </c>
      <c r="B637" s="22" t="s">
        <v>2364</v>
      </c>
      <c r="C637" s="134" t="s">
        <v>2365</v>
      </c>
      <c r="D637" s="22">
        <v>2020.4</v>
      </c>
      <c r="E637" s="128" t="s">
        <v>2356</v>
      </c>
      <c r="F637" s="23">
        <v>2102</v>
      </c>
      <c r="G637" s="23">
        <v>4436</v>
      </c>
      <c r="H637" s="126" t="s">
        <v>237</v>
      </c>
      <c r="I637" s="127" t="s">
        <v>236</v>
      </c>
      <c r="J637" s="4" t="s">
        <v>2053</v>
      </c>
    </row>
    <row r="638" spans="1:10" s="13" customFormat="1" ht="28.5" customHeight="1" x14ac:dyDescent="0.2">
      <c r="A638" s="314" t="s">
        <v>2347</v>
      </c>
      <c r="B638" s="315"/>
      <c r="C638" s="315"/>
      <c r="D638" s="315"/>
      <c r="E638" s="315"/>
      <c r="F638" s="315"/>
      <c r="G638" s="315"/>
      <c r="H638" s="315"/>
      <c r="I638" s="316"/>
      <c r="J638" s="4"/>
    </row>
    <row r="639" spans="1:10" s="13" customFormat="1" ht="28.5" customHeight="1" x14ac:dyDescent="0.2">
      <c r="A639" s="35">
        <f>ROW()-21</f>
        <v>618</v>
      </c>
      <c r="B639" s="36" t="s">
        <v>150</v>
      </c>
      <c r="C639" s="2" t="s">
        <v>2348</v>
      </c>
      <c r="D639" s="2">
        <v>2010.8</v>
      </c>
      <c r="E639" s="44" t="s">
        <v>1231</v>
      </c>
      <c r="F639" s="42">
        <v>1506</v>
      </c>
      <c r="G639" s="42">
        <v>2156</v>
      </c>
      <c r="H639" s="45" t="s">
        <v>6</v>
      </c>
      <c r="I639" s="43" t="s">
        <v>236</v>
      </c>
      <c r="J639" s="4"/>
    </row>
    <row r="640" spans="1:10" s="13" customFormat="1" ht="28.5" customHeight="1" x14ac:dyDescent="0.2">
      <c r="A640" s="35">
        <f t="shared" ref="A640:A670" si="21">ROW()-21</f>
        <v>619</v>
      </c>
      <c r="B640" s="36" t="s">
        <v>230</v>
      </c>
      <c r="C640" s="2" t="s">
        <v>2348</v>
      </c>
      <c r="D640" s="36">
        <v>2012.9</v>
      </c>
      <c r="E640" s="44" t="s">
        <v>1102</v>
      </c>
      <c r="F640" s="42">
        <v>348</v>
      </c>
      <c r="G640" s="42">
        <v>1005</v>
      </c>
      <c r="H640" s="45" t="s">
        <v>114</v>
      </c>
      <c r="I640" s="43" t="s">
        <v>236</v>
      </c>
      <c r="J640" s="4"/>
    </row>
    <row r="641" spans="1:10" ht="27.75" customHeight="1" x14ac:dyDescent="0.2">
      <c r="A641" s="35">
        <f t="shared" si="21"/>
        <v>620</v>
      </c>
      <c r="B641" s="15" t="s">
        <v>226</v>
      </c>
      <c r="C641" s="2" t="s">
        <v>2348</v>
      </c>
      <c r="D641" s="15">
        <v>2012.9</v>
      </c>
      <c r="E641" s="16" t="s">
        <v>935</v>
      </c>
      <c r="F641" s="17">
        <v>1243</v>
      </c>
      <c r="G641" s="17">
        <v>2321</v>
      </c>
      <c r="H641" s="20" t="s">
        <v>109</v>
      </c>
      <c r="I641" s="19" t="s">
        <v>234</v>
      </c>
      <c r="J641" s="4" t="s">
        <v>2338</v>
      </c>
    </row>
    <row r="642" spans="1:10" s="13" customFormat="1" ht="28.5" customHeight="1" x14ac:dyDescent="0.2">
      <c r="A642" s="35">
        <f t="shared" si="21"/>
        <v>621</v>
      </c>
      <c r="B642" s="2" t="s">
        <v>255</v>
      </c>
      <c r="C642" s="2" t="s">
        <v>2348</v>
      </c>
      <c r="D642" s="36">
        <v>2013.2</v>
      </c>
      <c r="E642" s="44" t="s">
        <v>1177</v>
      </c>
      <c r="F642" s="42">
        <v>714</v>
      </c>
      <c r="G642" s="42">
        <v>1172</v>
      </c>
      <c r="H642" s="45" t="s">
        <v>109</v>
      </c>
      <c r="I642" s="43" t="s">
        <v>236</v>
      </c>
      <c r="J642" s="4"/>
    </row>
    <row r="643" spans="1:10" ht="27.75" customHeight="1" x14ac:dyDescent="0.2">
      <c r="A643" s="35">
        <f t="shared" si="21"/>
        <v>622</v>
      </c>
      <c r="B643" s="15" t="s">
        <v>391</v>
      </c>
      <c r="C643" s="2" t="s">
        <v>2348</v>
      </c>
      <c r="D643" s="15">
        <v>2013.12</v>
      </c>
      <c r="E643" s="16" t="s">
        <v>1078</v>
      </c>
      <c r="F643" s="17">
        <v>856</v>
      </c>
      <c r="G643" s="17">
        <v>3080</v>
      </c>
      <c r="H643" s="20" t="s">
        <v>189</v>
      </c>
      <c r="I643" s="19" t="s">
        <v>236</v>
      </c>
    </row>
    <row r="644" spans="1:10" s="13" customFormat="1" ht="28.5" customHeight="1" x14ac:dyDescent="0.2">
      <c r="A644" s="35">
        <f t="shared" si="21"/>
        <v>623</v>
      </c>
      <c r="B644" s="2" t="s">
        <v>392</v>
      </c>
      <c r="C644" s="2" t="s">
        <v>2348</v>
      </c>
      <c r="D644" s="47">
        <v>2013.1</v>
      </c>
      <c r="E644" s="44" t="s">
        <v>1079</v>
      </c>
      <c r="F644" s="42">
        <v>927</v>
      </c>
      <c r="G644" s="42">
        <v>2164</v>
      </c>
      <c r="H644" s="45" t="s">
        <v>189</v>
      </c>
      <c r="I644" s="43" t="s">
        <v>236</v>
      </c>
      <c r="J644" s="4"/>
    </row>
    <row r="645" spans="1:10" s="13" customFormat="1" ht="28.5" customHeight="1" x14ac:dyDescent="0.2">
      <c r="A645" s="35">
        <f t="shared" si="21"/>
        <v>624</v>
      </c>
      <c r="B645" s="63" t="s">
        <v>382</v>
      </c>
      <c r="C645" s="2" t="s">
        <v>2348</v>
      </c>
      <c r="D645" s="36">
        <v>2013.11</v>
      </c>
      <c r="E645" s="44" t="s">
        <v>1154</v>
      </c>
      <c r="F645" s="42">
        <v>884</v>
      </c>
      <c r="G645" s="42">
        <v>2055</v>
      </c>
      <c r="H645" s="45" t="s">
        <v>124</v>
      </c>
      <c r="I645" s="43" t="s">
        <v>236</v>
      </c>
      <c r="J645" s="141"/>
    </row>
    <row r="646" spans="1:10" s="13" customFormat="1" ht="28.5" customHeight="1" x14ac:dyDescent="0.2">
      <c r="A646" s="35">
        <f t="shared" si="21"/>
        <v>625</v>
      </c>
      <c r="B646" s="36" t="s">
        <v>487</v>
      </c>
      <c r="C646" s="2" t="s">
        <v>2348</v>
      </c>
      <c r="D646" s="2">
        <v>2014.9</v>
      </c>
      <c r="E646" s="44" t="s">
        <v>1096</v>
      </c>
      <c r="F646" s="42">
        <v>620</v>
      </c>
      <c r="G646" s="42">
        <v>1407</v>
      </c>
      <c r="H646" s="45" t="s">
        <v>189</v>
      </c>
      <c r="I646" s="43" t="s">
        <v>236</v>
      </c>
      <c r="J646" s="141"/>
    </row>
    <row r="647" spans="1:10" s="13" customFormat="1" ht="28.5" customHeight="1" x14ac:dyDescent="0.2">
      <c r="A647" s="35">
        <f t="shared" si="21"/>
        <v>626</v>
      </c>
      <c r="B647" s="36" t="s">
        <v>503</v>
      </c>
      <c r="C647" s="2" t="s">
        <v>2348</v>
      </c>
      <c r="D647" s="60">
        <v>2014.1</v>
      </c>
      <c r="E647" s="44" t="s">
        <v>883</v>
      </c>
      <c r="F647" s="42">
        <v>406</v>
      </c>
      <c r="G647" s="42">
        <v>2469</v>
      </c>
      <c r="H647" s="45" t="s">
        <v>189</v>
      </c>
      <c r="I647" s="43" t="s">
        <v>236</v>
      </c>
      <c r="J647" s="141"/>
    </row>
    <row r="648" spans="1:10" s="13" customFormat="1" ht="28.5" customHeight="1" x14ac:dyDescent="0.2">
      <c r="A648" s="35">
        <f t="shared" si="21"/>
        <v>627</v>
      </c>
      <c r="B648" s="36" t="s">
        <v>508</v>
      </c>
      <c r="C648" s="2" t="s">
        <v>2348</v>
      </c>
      <c r="D648" s="2">
        <v>2014.11</v>
      </c>
      <c r="E648" s="44" t="s">
        <v>936</v>
      </c>
      <c r="F648" s="42">
        <v>935</v>
      </c>
      <c r="G648" s="42">
        <v>2131</v>
      </c>
      <c r="H648" s="45" t="s">
        <v>109</v>
      </c>
      <c r="I648" s="43" t="s">
        <v>236</v>
      </c>
      <c r="J648" s="141"/>
    </row>
    <row r="649" spans="1:10" s="13" customFormat="1" ht="28.5" customHeight="1" x14ac:dyDescent="0.2">
      <c r="A649" s="35">
        <f t="shared" si="21"/>
        <v>628</v>
      </c>
      <c r="B649" s="2" t="s">
        <v>546</v>
      </c>
      <c r="C649" s="2" t="s">
        <v>2348</v>
      </c>
      <c r="D649" s="2">
        <v>2015.4</v>
      </c>
      <c r="E649" s="37" t="s">
        <v>1063</v>
      </c>
      <c r="F649" s="38">
        <v>805</v>
      </c>
      <c r="G649" s="38">
        <v>1697</v>
      </c>
      <c r="H649" s="41" t="s">
        <v>189</v>
      </c>
      <c r="I649" s="40" t="s">
        <v>236</v>
      </c>
      <c r="J649" s="141"/>
    </row>
    <row r="650" spans="1:10" ht="27.75" customHeight="1" x14ac:dyDescent="0.2">
      <c r="A650" s="35">
        <f t="shared" si="21"/>
        <v>629</v>
      </c>
      <c r="B650" s="22" t="s">
        <v>564</v>
      </c>
      <c r="C650" s="2" t="s">
        <v>2348</v>
      </c>
      <c r="D650" s="22">
        <v>2015.6</v>
      </c>
      <c r="E650" s="24" t="s">
        <v>935</v>
      </c>
      <c r="F650" s="23">
        <v>1749</v>
      </c>
      <c r="G650" s="23">
        <v>3615</v>
      </c>
      <c r="H650" s="25" t="s">
        <v>189</v>
      </c>
      <c r="I650" s="27" t="s">
        <v>236</v>
      </c>
    </row>
    <row r="651" spans="1:10" ht="27.75" customHeight="1" x14ac:dyDescent="0.2">
      <c r="A651" s="35">
        <f t="shared" si="21"/>
        <v>630</v>
      </c>
      <c r="B651" s="22" t="s">
        <v>587</v>
      </c>
      <c r="C651" s="2" t="s">
        <v>2348</v>
      </c>
      <c r="D651" s="22">
        <v>2015.8</v>
      </c>
      <c r="E651" s="24" t="s">
        <v>1089</v>
      </c>
      <c r="F651" s="23">
        <v>1013</v>
      </c>
      <c r="G651" s="23">
        <v>2042</v>
      </c>
      <c r="H651" s="25" t="s">
        <v>189</v>
      </c>
      <c r="I651" s="27" t="s">
        <v>437</v>
      </c>
    </row>
    <row r="652" spans="1:10" ht="27.75" customHeight="1" x14ac:dyDescent="0.2">
      <c r="A652" s="35">
        <f t="shared" si="21"/>
        <v>631</v>
      </c>
      <c r="B652" s="22" t="s">
        <v>599</v>
      </c>
      <c r="C652" s="2" t="s">
        <v>2348</v>
      </c>
      <c r="D652" s="22">
        <v>2015.9</v>
      </c>
      <c r="E652" s="24" t="s">
        <v>883</v>
      </c>
      <c r="F652" s="23">
        <v>778</v>
      </c>
      <c r="G652" s="23">
        <v>1522</v>
      </c>
      <c r="H652" s="25" t="s">
        <v>189</v>
      </c>
      <c r="I652" s="27" t="s">
        <v>236</v>
      </c>
    </row>
    <row r="653" spans="1:10" ht="27.75" customHeight="1" x14ac:dyDescent="0.2">
      <c r="A653" s="35">
        <f t="shared" si="21"/>
        <v>632</v>
      </c>
      <c r="B653" s="22" t="s">
        <v>606</v>
      </c>
      <c r="C653" s="2" t="s">
        <v>2348</v>
      </c>
      <c r="D653" s="28">
        <v>2015.1</v>
      </c>
      <c r="E653" s="24" t="s">
        <v>945</v>
      </c>
      <c r="F653" s="23">
        <v>350</v>
      </c>
      <c r="G653" s="23">
        <v>634</v>
      </c>
      <c r="H653" s="25" t="s">
        <v>254</v>
      </c>
      <c r="I653" s="27" t="s">
        <v>236</v>
      </c>
    </row>
    <row r="654" spans="1:10" ht="27.75" customHeight="1" x14ac:dyDescent="0.2">
      <c r="A654" s="35">
        <f t="shared" si="21"/>
        <v>633</v>
      </c>
      <c r="B654" s="113" t="s">
        <v>622</v>
      </c>
      <c r="C654" s="2" t="s">
        <v>2348</v>
      </c>
      <c r="D654" s="113">
        <v>2015.11</v>
      </c>
      <c r="E654" s="114" t="s">
        <v>1042</v>
      </c>
      <c r="F654" s="115">
        <v>880</v>
      </c>
      <c r="G654" s="115">
        <v>1933</v>
      </c>
      <c r="H654" s="116" t="s">
        <v>109</v>
      </c>
      <c r="I654" s="117" t="s">
        <v>236</v>
      </c>
    </row>
    <row r="655" spans="1:10" ht="27.75" customHeight="1" x14ac:dyDescent="0.2">
      <c r="A655" s="35">
        <f t="shared" si="21"/>
        <v>634</v>
      </c>
      <c r="B655" s="22" t="s">
        <v>652</v>
      </c>
      <c r="C655" s="2" t="s">
        <v>2348</v>
      </c>
      <c r="D655" s="22">
        <v>2016.4</v>
      </c>
      <c r="E655" s="24" t="s">
        <v>981</v>
      </c>
      <c r="F655" s="23">
        <v>1098</v>
      </c>
      <c r="G655" s="23">
        <v>2218</v>
      </c>
      <c r="H655" s="25" t="s">
        <v>108</v>
      </c>
      <c r="I655" s="27" t="s">
        <v>236</v>
      </c>
    </row>
    <row r="656" spans="1:10" ht="27.75" customHeight="1" x14ac:dyDescent="0.2">
      <c r="A656" s="35">
        <f t="shared" si="21"/>
        <v>635</v>
      </c>
      <c r="B656" s="22" t="s">
        <v>686</v>
      </c>
      <c r="C656" s="2" t="s">
        <v>2348</v>
      </c>
      <c r="D656" s="22">
        <v>2016.7</v>
      </c>
      <c r="E656" s="24" t="s">
        <v>991</v>
      </c>
      <c r="F656" s="23">
        <v>750</v>
      </c>
      <c r="G656" s="23">
        <v>1819</v>
      </c>
      <c r="H656" s="25" t="s">
        <v>108</v>
      </c>
      <c r="I656" s="27" t="s">
        <v>236</v>
      </c>
    </row>
    <row r="657" spans="1:10" s="13" customFormat="1" ht="28.5" customHeight="1" x14ac:dyDescent="0.2">
      <c r="A657" s="35">
        <f t="shared" si="21"/>
        <v>636</v>
      </c>
      <c r="B657" s="49" t="s">
        <v>2217</v>
      </c>
      <c r="C657" s="2" t="s">
        <v>2348</v>
      </c>
      <c r="D657" s="49">
        <v>2016.9</v>
      </c>
      <c r="E657" s="68" t="s">
        <v>966</v>
      </c>
      <c r="F657" s="69">
        <v>211</v>
      </c>
      <c r="G657" s="69">
        <v>502</v>
      </c>
      <c r="H657" s="70" t="s">
        <v>108</v>
      </c>
      <c r="I657" s="71" t="s">
        <v>236</v>
      </c>
      <c r="J657" s="141"/>
    </row>
    <row r="658" spans="1:10" s="13" customFormat="1" ht="28.5" customHeight="1" x14ac:dyDescent="0.2">
      <c r="A658" s="35">
        <f t="shared" si="21"/>
        <v>637</v>
      </c>
      <c r="B658" s="92" t="s">
        <v>749</v>
      </c>
      <c r="C658" s="2" t="s">
        <v>2348</v>
      </c>
      <c r="D658" s="196">
        <v>2016.1</v>
      </c>
      <c r="E658" s="93" t="s">
        <v>995</v>
      </c>
      <c r="F658" s="94">
        <v>675</v>
      </c>
      <c r="G658" s="94">
        <v>1654</v>
      </c>
      <c r="H658" s="95" t="s">
        <v>189</v>
      </c>
      <c r="I658" s="96" t="s">
        <v>236</v>
      </c>
      <c r="J658" s="141"/>
    </row>
    <row r="659" spans="1:10" ht="27.75" customHeight="1" x14ac:dyDescent="0.2">
      <c r="A659" s="35">
        <f t="shared" si="21"/>
        <v>638</v>
      </c>
      <c r="B659" s="22" t="s">
        <v>768</v>
      </c>
      <c r="C659" s="2" t="s">
        <v>2348</v>
      </c>
      <c r="D659" s="22">
        <v>2016.11</v>
      </c>
      <c r="E659" s="24" t="s">
        <v>1001</v>
      </c>
      <c r="F659" s="163">
        <v>395</v>
      </c>
      <c r="G659" s="164">
        <v>901</v>
      </c>
      <c r="H659" s="156" t="s">
        <v>254</v>
      </c>
      <c r="I659" s="259" t="s">
        <v>236</v>
      </c>
    </row>
    <row r="660" spans="1:10" s="13" customFormat="1" ht="28.5" customHeight="1" x14ac:dyDescent="0.2">
      <c r="A660" s="35">
        <f t="shared" si="21"/>
        <v>639</v>
      </c>
      <c r="B660" s="97" t="s">
        <v>839</v>
      </c>
      <c r="C660" s="2" t="s">
        <v>2348</v>
      </c>
      <c r="D660" s="98">
        <v>2017.6</v>
      </c>
      <c r="E660" s="99" t="s">
        <v>922</v>
      </c>
      <c r="F660" s="100">
        <v>186</v>
      </c>
      <c r="G660" s="100">
        <v>377</v>
      </c>
      <c r="H660" s="101" t="s">
        <v>124</v>
      </c>
      <c r="I660" s="102" t="s">
        <v>236</v>
      </c>
      <c r="J660" s="141"/>
    </row>
    <row r="661" spans="1:10" s="13" customFormat="1" ht="28.5" customHeight="1" x14ac:dyDescent="0.2">
      <c r="A661" s="35">
        <f t="shared" si="21"/>
        <v>640</v>
      </c>
      <c r="B661" s="97" t="s">
        <v>874</v>
      </c>
      <c r="C661" s="2" t="s">
        <v>2348</v>
      </c>
      <c r="D661" s="98">
        <v>2017.8</v>
      </c>
      <c r="E661" s="99" t="s">
        <v>883</v>
      </c>
      <c r="F661" s="100">
        <v>954</v>
      </c>
      <c r="G661" s="100">
        <v>2177</v>
      </c>
      <c r="H661" s="101" t="s">
        <v>189</v>
      </c>
      <c r="I661" s="102" t="s">
        <v>236</v>
      </c>
      <c r="J661" s="141"/>
    </row>
    <row r="662" spans="1:10" s="13" customFormat="1" ht="28.5" customHeight="1" x14ac:dyDescent="0.2">
      <c r="A662" s="35">
        <f t="shared" si="21"/>
        <v>641</v>
      </c>
      <c r="B662" s="97" t="s">
        <v>1713</v>
      </c>
      <c r="C662" s="2" t="s">
        <v>2348</v>
      </c>
      <c r="D662" s="98">
        <v>2018.3</v>
      </c>
      <c r="E662" s="99" t="s">
        <v>1050</v>
      </c>
      <c r="F662" s="100">
        <v>382</v>
      </c>
      <c r="G662" s="100">
        <v>993</v>
      </c>
      <c r="H662" s="101" t="s">
        <v>124</v>
      </c>
      <c r="I662" s="102" t="s">
        <v>188</v>
      </c>
      <c r="J662" s="4"/>
    </row>
    <row r="663" spans="1:10" s="13" customFormat="1" ht="28.5" customHeight="1" x14ac:dyDescent="0.2">
      <c r="A663" s="35">
        <f t="shared" si="21"/>
        <v>642</v>
      </c>
      <c r="B663" s="97" t="s">
        <v>504</v>
      </c>
      <c r="C663" s="2" t="s">
        <v>2348</v>
      </c>
      <c r="D663" s="98">
        <v>2018.3</v>
      </c>
      <c r="E663" s="99" t="s">
        <v>1511</v>
      </c>
      <c r="F663" s="100">
        <v>2613</v>
      </c>
      <c r="G663" s="100">
        <v>6144</v>
      </c>
      <c r="H663" s="101" t="s">
        <v>6</v>
      </c>
      <c r="I663" s="102" t="s">
        <v>188</v>
      </c>
      <c r="J663" s="4"/>
    </row>
    <row r="664" spans="1:10" ht="27.75" customHeight="1" x14ac:dyDescent="0.2">
      <c r="A664" s="35">
        <f t="shared" si="21"/>
        <v>643</v>
      </c>
      <c r="B664" s="22" t="s">
        <v>1526</v>
      </c>
      <c r="C664" s="2" t="s">
        <v>2348</v>
      </c>
      <c r="D664" s="22">
        <v>2018.4</v>
      </c>
      <c r="E664" s="111" t="s">
        <v>1539</v>
      </c>
      <c r="F664" s="23">
        <v>618</v>
      </c>
      <c r="G664" s="23">
        <v>1396</v>
      </c>
      <c r="H664" s="25" t="s">
        <v>1545</v>
      </c>
      <c r="I664" s="27" t="s">
        <v>188</v>
      </c>
    </row>
    <row r="665" spans="1:10" s="13" customFormat="1" ht="28.5" customHeight="1" x14ac:dyDescent="0.2">
      <c r="A665" s="35">
        <f t="shared" si="21"/>
        <v>644</v>
      </c>
      <c r="B665" s="97" t="s">
        <v>1606</v>
      </c>
      <c r="C665" s="2" t="s">
        <v>2348</v>
      </c>
      <c r="D665" s="98">
        <v>2018.6</v>
      </c>
      <c r="E665" s="99" t="s">
        <v>981</v>
      </c>
      <c r="F665" s="100">
        <v>796</v>
      </c>
      <c r="G665" s="100">
        <v>1605</v>
      </c>
      <c r="H665" s="101" t="s">
        <v>6</v>
      </c>
      <c r="I665" s="102" t="s">
        <v>146</v>
      </c>
      <c r="J665" s="4"/>
    </row>
    <row r="666" spans="1:10" s="13" customFormat="1" ht="28.5" customHeight="1" x14ac:dyDescent="0.2">
      <c r="A666" s="35">
        <f t="shared" si="21"/>
        <v>645</v>
      </c>
      <c r="B666" s="179" t="s">
        <v>1744</v>
      </c>
      <c r="C666" s="2" t="s">
        <v>2348</v>
      </c>
      <c r="D666" s="98" t="s">
        <v>1714</v>
      </c>
      <c r="E666" s="99" t="s">
        <v>1949</v>
      </c>
      <c r="F666" s="226">
        <v>319</v>
      </c>
      <c r="G666" s="226">
        <v>709</v>
      </c>
      <c r="H666" s="101" t="s">
        <v>252</v>
      </c>
      <c r="I666" s="267" t="s">
        <v>513</v>
      </c>
      <c r="J666" s="4"/>
    </row>
    <row r="667" spans="1:10" ht="27.75" customHeight="1" x14ac:dyDescent="0.2">
      <c r="A667" s="35">
        <f t="shared" si="21"/>
        <v>646</v>
      </c>
      <c r="B667" s="22" t="s">
        <v>1734</v>
      </c>
      <c r="C667" s="2" t="s">
        <v>2348</v>
      </c>
      <c r="D667" s="22" t="s">
        <v>1714</v>
      </c>
      <c r="E667" s="111" t="s">
        <v>1735</v>
      </c>
      <c r="F667" s="23">
        <v>1454</v>
      </c>
      <c r="G667" s="23">
        <v>3175</v>
      </c>
      <c r="H667" s="25" t="s">
        <v>1724</v>
      </c>
      <c r="I667" s="27" t="s">
        <v>1725</v>
      </c>
    </row>
    <row r="668" spans="1:10" ht="27.75" customHeight="1" x14ac:dyDescent="0.2">
      <c r="A668" s="35">
        <f t="shared" si="21"/>
        <v>647</v>
      </c>
      <c r="B668" s="22" t="s">
        <v>1736</v>
      </c>
      <c r="C668" s="2" t="s">
        <v>2348</v>
      </c>
      <c r="D668" s="22" t="s">
        <v>1714</v>
      </c>
      <c r="E668" s="110" t="s">
        <v>1737</v>
      </c>
      <c r="F668" s="23">
        <v>279</v>
      </c>
      <c r="G668" s="23">
        <v>810</v>
      </c>
      <c r="H668" s="25" t="s">
        <v>1738</v>
      </c>
      <c r="I668" s="27" t="s">
        <v>1725</v>
      </c>
    </row>
    <row r="669" spans="1:10" s="13" customFormat="1" ht="28.5" customHeight="1" x14ac:dyDescent="0.2">
      <c r="A669" s="35">
        <f t="shared" si="21"/>
        <v>648</v>
      </c>
      <c r="B669" s="98" t="s">
        <v>1934</v>
      </c>
      <c r="C669" s="2" t="s">
        <v>2348</v>
      </c>
      <c r="D669" s="98">
        <v>2019.5</v>
      </c>
      <c r="E669" s="205" t="s">
        <v>1927</v>
      </c>
      <c r="F669" s="100">
        <v>1413</v>
      </c>
      <c r="G669" s="100">
        <v>3040</v>
      </c>
      <c r="H669" s="244" t="s">
        <v>237</v>
      </c>
      <c r="I669" s="267" t="s">
        <v>1898</v>
      </c>
      <c r="J669" s="4"/>
    </row>
    <row r="670" spans="1:10" s="13" customFormat="1" ht="28.5" customHeight="1" x14ac:dyDescent="0.2">
      <c r="A670" s="35">
        <f t="shared" si="21"/>
        <v>649</v>
      </c>
      <c r="B670" s="98" t="s">
        <v>2113</v>
      </c>
      <c r="C670" s="2" t="s">
        <v>2348</v>
      </c>
      <c r="D670" s="98">
        <v>2020.1</v>
      </c>
      <c r="E670" s="205" t="s">
        <v>2068</v>
      </c>
      <c r="F670" s="100">
        <v>1810</v>
      </c>
      <c r="G670" s="100">
        <v>3726</v>
      </c>
      <c r="H670" s="244" t="s">
        <v>181</v>
      </c>
      <c r="I670" s="267" t="s">
        <v>236</v>
      </c>
      <c r="J670" s="4"/>
    </row>
    <row r="671" spans="1:10" s="13" customFormat="1" ht="27.75" customHeight="1" x14ac:dyDescent="0.2">
      <c r="A671" s="314" t="s">
        <v>2308</v>
      </c>
      <c r="B671" s="315"/>
      <c r="C671" s="315"/>
      <c r="D671" s="315"/>
      <c r="E671" s="315"/>
      <c r="F671" s="315"/>
      <c r="G671" s="315"/>
      <c r="H671" s="315"/>
      <c r="I671" s="316"/>
      <c r="J671" s="141"/>
    </row>
    <row r="672" spans="1:10" ht="27.75" customHeight="1" x14ac:dyDescent="0.2">
      <c r="A672" s="35">
        <f>ROW()-22</f>
        <v>650</v>
      </c>
      <c r="B672" s="15" t="s">
        <v>2350</v>
      </c>
      <c r="C672" s="22" t="s">
        <v>2154</v>
      </c>
      <c r="D672" s="15">
        <v>2013.12</v>
      </c>
      <c r="E672" s="16" t="s">
        <v>883</v>
      </c>
      <c r="F672" s="17">
        <v>528</v>
      </c>
      <c r="G672" s="17">
        <v>1197</v>
      </c>
      <c r="H672" s="20" t="s">
        <v>254</v>
      </c>
      <c r="I672" s="19" t="s">
        <v>1476</v>
      </c>
      <c r="J672" s="145"/>
    </row>
    <row r="673" spans="1:223" ht="28.5" customHeight="1" x14ac:dyDescent="0.2">
      <c r="A673" s="35">
        <f t="shared" ref="A673:A676" si="22">ROW()-22</f>
        <v>651</v>
      </c>
      <c r="B673" s="2" t="s">
        <v>642</v>
      </c>
      <c r="C673" s="2" t="s">
        <v>1544</v>
      </c>
      <c r="D673" s="2">
        <v>2016.3</v>
      </c>
      <c r="E673" s="37" t="s">
        <v>933</v>
      </c>
      <c r="F673" s="38">
        <v>1929</v>
      </c>
      <c r="G673" s="38">
        <v>3152</v>
      </c>
      <c r="H673" s="41" t="s">
        <v>108</v>
      </c>
      <c r="I673" s="40" t="s">
        <v>236</v>
      </c>
      <c r="J673" s="141"/>
    </row>
    <row r="674" spans="1:223" ht="28.5" customHeight="1" x14ac:dyDescent="0.2">
      <c r="A674" s="35">
        <f t="shared" si="22"/>
        <v>652</v>
      </c>
      <c r="B674" s="2" t="s">
        <v>759</v>
      </c>
      <c r="C674" s="87" t="s">
        <v>1544</v>
      </c>
      <c r="D674" s="2">
        <v>2016.11</v>
      </c>
      <c r="E674" s="37" t="s">
        <v>933</v>
      </c>
      <c r="F674" s="81">
        <v>349</v>
      </c>
      <c r="G674" s="82">
        <v>344</v>
      </c>
      <c r="H674" s="41" t="s">
        <v>180</v>
      </c>
      <c r="I674" s="84" t="s">
        <v>236</v>
      </c>
    </row>
    <row r="675" spans="1:223" ht="28.5" customHeight="1" x14ac:dyDescent="0.2">
      <c r="A675" s="35">
        <f t="shared" si="22"/>
        <v>653</v>
      </c>
      <c r="B675" s="91" t="s">
        <v>1518</v>
      </c>
      <c r="C675" s="49" t="s">
        <v>1544</v>
      </c>
      <c r="D675" s="49">
        <v>2018.4</v>
      </c>
      <c r="E675" s="212" t="s">
        <v>1533</v>
      </c>
      <c r="F675" s="69">
        <v>2033</v>
      </c>
      <c r="G675" s="69">
        <v>4622</v>
      </c>
      <c r="H675" s="70" t="s">
        <v>189</v>
      </c>
      <c r="I675" s="71" t="s">
        <v>1630</v>
      </c>
    </row>
    <row r="676" spans="1:223" ht="28.5" customHeight="1" x14ac:dyDescent="0.2">
      <c r="A676" s="35">
        <f t="shared" si="22"/>
        <v>654</v>
      </c>
      <c r="B676" s="176" t="s">
        <v>1702</v>
      </c>
      <c r="C676" s="30" t="s">
        <v>1544</v>
      </c>
      <c r="D676" s="30">
        <v>2018.8</v>
      </c>
      <c r="E676" s="209" t="s">
        <v>1672</v>
      </c>
      <c r="F676" s="32">
        <v>469</v>
      </c>
      <c r="G676" s="32">
        <v>1084</v>
      </c>
      <c r="H676" s="33" t="s">
        <v>1661</v>
      </c>
      <c r="I676" s="34" t="s">
        <v>1475</v>
      </c>
    </row>
    <row r="677" spans="1:223" ht="28.5" customHeight="1" x14ac:dyDescent="0.2">
      <c r="A677" s="314" t="s">
        <v>2397</v>
      </c>
      <c r="B677" s="315"/>
      <c r="C677" s="315"/>
      <c r="D677" s="315"/>
      <c r="E677" s="315"/>
      <c r="F677" s="315"/>
      <c r="G677" s="315"/>
      <c r="H677" s="315"/>
      <c r="I677" s="316"/>
      <c r="J677" s="141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  <c r="DF677" s="9"/>
      <c r="DG677" s="9"/>
      <c r="DH677" s="9"/>
      <c r="DI677" s="9"/>
      <c r="DJ677" s="9"/>
      <c r="DK677" s="9"/>
      <c r="DL677" s="9"/>
      <c r="DM677" s="9"/>
      <c r="DN677" s="9"/>
      <c r="DO677" s="9"/>
      <c r="DP677" s="9"/>
      <c r="DQ677" s="9"/>
      <c r="DR677" s="9"/>
      <c r="DS677" s="9"/>
      <c r="DT677" s="9"/>
      <c r="DU677" s="9"/>
      <c r="DV677" s="9"/>
      <c r="DW677" s="9"/>
      <c r="DX677" s="9"/>
      <c r="DY677" s="9"/>
      <c r="DZ677" s="9"/>
      <c r="EA677" s="9"/>
      <c r="EB677" s="9"/>
      <c r="EC677" s="9"/>
      <c r="ED677" s="9"/>
      <c r="EE677" s="9"/>
      <c r="EF677" s="9"/>
      <c r="EG677" s="9"/>
      <c r="EH677" s="9"/>
      <c r="EI677" s="9"/>
      <c r="EJ677" s="9"/>
      <c r="EK677" s="9"/>
      <c r="EL677" s="9"/>
      <c r="EM677" s="9"/>
      <c r="EN677" s="9"/>
      <c r="EO677" s="9"/>
      <c r="EP677" s="9"/>
      <c r="EQ677" s="9"/>
      <c r="ER677" s="9"/>
      <c r="ES677" s="9"/>
      <c r="ET677" s="9"/>
      <c r="EU677" s="9"/>
      <c r="EV677" s="9"/>
      <c r="EW677" s="9"/>
      <c r="EX677" s="9"/>
      <c r="EY677" s="9"/>
      <c r="EZ677" s="9"/>
      <c r="FA677" s="9"/>
      <c r="FB677" s="9"/>
      <c r="FC677" s="9"/>
      <c r="FD677" s="9"/>
      <c r="FE677" s="9"/>
      <c r="FF677" s="9"/>
      <c r="FG677" s="9"/>
      <c r="FH677" s="9"/>
      <c r="FI677" s="9"/>
      <c r="FJ677" s="9"/>
      <c r="FK677" s="9"/>
      <c r="FL677" s="9"/>
      <c r="FM677" s="9"/>
      <c r="FN677" s="9"/>
      <c r="FO677" s="9"/>
      <c r="FP677" s="9"/>
      <c r="FQ677" s="9"/>
      <c r="FR677" s="9"/>
      <c r="FS677" s="9"/>
      <c r="FT677" s="9"/>
      <c r="FU677" s="9"/>
      <c r="FV677" s="9"/>
      <c r="FW677" s="9"/>
      <c r="FX677" s="9"/>
      <c r="FY677" s="9"/>
      <c r="FZ677" s="9"/>
      <c r="GA677" s="9"/>
      <c r="GB677" s="9"/>
      <c r="GC677" s="9"/>
      <c r="GD677" s="9"/>
      <c r="GE677" s="9"/>
      <c r="GF677" s="9"/>
      <c r="GG677" s="9"/>
      <c r="GH677" s="9"/>
      <c r="GI677" s="9"/>
      <c r="GJ677" s="9"/>
      <c r="GK677" s="9"/>
      <c r="GL677" s="9"/>
      <c r="GM677" s="9"/>
      <c r="GN677" s="9"/>
      <c r="GO677" s="9"/>
      <c r="GP677" s="9"/>
      <c r="GQ677" s="9"/>
      <c r="GR677" s="9"/>
      <c r="GS677" s="9"/>
      <c r="GT677" s="9"/>
      <c r="GU677" s="9"/>
      <c r="GV677" s="9"/>
      <c r="GW677" s="9"/>
      <c r="GX677" s="9"/>
      <c r="GY677" s="9"/>
      <c r="GZ677" s="9"/>
      <c r="HA677" s="9"/>
      <c r="HB677" s="9"/>
      <c r="HC677" s="9"/>
      <c r="HD677" s="9"/>
      <c r="HE677" s="9"/>
      <c r="HF677" s="9"/>
      <c r="HG677" s="9"/>
      <c r="HH677" s="9"/>
      <c r="HI677" s="9"/>
      <c r="HJ677" s="9"/>
      <c r="HK677" s="9"/>
      <c r="HL677" s="9"/>
      <c r="HM677" s="9"/>
      <c r="HN677" s="9"/>
      <c r="HO677" s="9"/>
    </row>
    <row r="678" spans="1:223" ht="28.5" customHeight="1" x14ac:dyDescent="0.2">
      <c r="A678" s="35">
        <f>ROW()-23</f>
        <v>655</v>
      </c>
      <c r="B678" s="36" t="s">
        <v>125</v>
      </c>
      <c r="C678" s="36" t="s">
        <v>2395</v>
      </c>
      <c r="D678" s="36">
        <v>2010.1</v>
      </c>
      <c r="E678" s="44" t="s">
        <v>1268</v>
      </c>
      <c r="F678" s="42">
        <v>1398</v>
      </c>
      <c r="G678" s="42">
        <v>2355</v>
      </c>
      <c r="H678" s="45" t="s">
        <v>124</v>
      </c>
      <c r="I678" s="43" t="s">
        <v>236</v>
      </c>
      <c r="J678" s="4" t="s">
        <v>550</v>
      </c>
      <c r="ED678" s="9"/>
      <c r="EE678" s="9"/>
      <c r="EF678" s="9"/>
      <c r="EG678" s="9"/>
      <c r="EH678" s="9"/>
      <c r="EI678" s="9"/>
      <c r="EJ678" s="9"/>
      <c r="EK678" s="9"/>
      <c r="EL678" s="9"/>
      <c r="EM678" s="9"/>
      <c r="EN678" s="9"/>
      <c r="EO678" s="9"/>
      <c r="EP678" s="9"/>
      <c r="EQ678" s="9"/>
      <c r="ER678" s="9"/>
      <c r="ES678" s="9"/>
      <c r="ET678" s="9"/>
      <c r="EU678" s="9"/>
      <c r="EV678" s="9"/>
      <c r="EW678" s="9"/>
      <c r="EX678" s="9"/>
      <c r="EY678" s="9"/>
      <c r="EZ678" s="9"/>
      <c r="FA678" s="9"/>
      <c r="FB678" s="9"/>
      <c r="FC678" s="9"/>
      <c r="FD678" s="9"/>
      <c r="FE678" s="9"/>
      <c r="FF678" s="9"/>
      <c r="FG678" s="9"/>
      <c r="FH678" s="9"/>
      <c r="FI678" s="9"/>
      <c r="FJ678" s="9"/>
      <c r="FK678" s="9"/>
      <c r="FL678" s="9"/>
      <c r="FM678" s="9"/>
      <c r="FN678" s="9"/>
      <c r="FO678" s="9"/>
      <c r="FP678" s="9"/>
      <c r="FQ678" s="9"/>
      <c r="FR678" s="9"/>
      <c r="FS678" s="9"/>
      <c r="FT678" s="9"/>
      <c r="FU678" s="9"/>
      <c r="FV678" s="9"/>
      <c r="FW678" s="9"/>
      <c r="FX678" s="9"/>
      <c r="FY678" s="9"/>
      <c r="FZ678" s="9"/>
      <c r="GA678" s="9"/>
      <c r="GB678" s="9"/>
      <c r="GC678" s="9"/>
      <c r="GD678" s="9"/>
      <c r="GE678" s="9"/>
      <c r="GF678" s="9"/>
      <c r="GG678" s="9"/>
      <c r="GH678" s="9"/>
      <c r="GI678" s="9"/>
      <c r="GJ678" s="9"/>
      <c r="GK678" s="9"/>
      <c r="GL678" s="9"/>
      <c r="GM678" s="9"/>
      <c r="GN678" s="9"/>
      <c r="GO678" s="9"/>
      <c r="GP678" s="9"/>
      <c r="GQ678" s="9"/>
      <c r="GR678" s="9"/>
      <c r="GS678" s="9"/>
      <c r="GT678" s="9"/>
      <c r="GU678" s="9"/>
      <c r="GV678" s="9"/>
      <c r="GW678" s="9"/>
      <c r="GX678" s="9"/>
      <c r="GY678" s="9"/>
      <c r="GZ678" s="9"/>
      <c r="HA678" s="9"/>
      <c r="HB678" s="9"/>
      <c r="HC678" s="9"/>
      <c r="HD678" s="9"/>
      <c r="HE678" s="9"/>
      <c r="HF678" s="9"/>
      <c r="HG678" s="9"/>
      <c r="HH678" s="9"/>
      <c r="HI678" s="9"/>
      <c r="HJ678" s="9"/>
      <c r="HK678" s="9"/>
      <c r="HL678" s="9"/>
      <c r="HM678" s="9"/>
      <c r="HN678" s="9"/>
      <c r="HO678" s="9"/>
    </row>
    <row r="679" spans="1:223" ht="28.5" customHeight="1" x14ac:dyDescent="0.2">
      <c r="A679" s="35">
        <f t="shared" ref="A679:A688" si="23">ROW()-23</f>
        <v>656</v>
      </c>
      <c r="B679" s="2" t="s">
        <v>361</v>
      </c>
      <c r="C679" s="36" t="s">
        <v>2395</v>
      </c>
      <c r="D679" s="36">
        <v>2013.7</v>
      </c>
      <c r="E679" s="44" t="s">
        <v>1148</v>
      </c>
      <c r="F679" s="42">
        <v>299</v>
      </c>
      <c r="G679" s="42">
        <v>287</v>
      </c>
      <c r="H679" s="45" t="s">
        <v>109</v>
      </c>
      <c r="I679" s="43" t="s">
        <v>234</v>
      </c>
      <c r="J679" s="143" t="s">
        <v>1787</v>
      </c>
      <c r="ED679" s="9"/>
      <c r="EE679" s="9"/>
      <c r="EF679" s="9"/>
      <c r="EG679" s="9"/>
      <c r="EH679" s="9"/>
      <c r="EI679" s="9"/>
      <c r="EJ679" s="9"/>
      <c r="EK679" s="9"/>
      <c r="EL679" s="9"/>
      <c r="EM679" s="9"/>
      <c r="EN679" s="9"/>
      <c r="EO679" s="9"/>
      <c r="EP679" s="9"/>
      <c r="EQ679" s="9"/>
      <c r="ER679" s="9"/>
      <c r="ES679" s="9"/>
      <c r="ET679" s="9"/>
      <c r="EU679" s="9"/>
      <c r="EV679" s="9"/>
      <c r="EW679" s="9"/>
      <c r="EX679" s="9"/>
      <c r="EY679" s="9"/>
      <c r="EZ679" s="9"/>
      <c r="FA679" s="9"/>
      <c r="FB679" s="9"/>
      <c r="FC679" s="9"/>
      <c r="FD679" s="9"/>
      <c r="FE679" s="9"/>
      <c r="FF679" s="9"/>
      <c r="FG679" s="9"/>
      <c r="FH679" s="9"/>
      <c r="FI679" s="9"/>
      <c r="FJ679" s="9"/>
      <c r="FK679" s="9"/>
      <c r="FL679" s="9"/>
      <c r="FM679" s="9"/>
      <c r="FN679" s="9"/>
      <c r="FO679" s="9"/>
      <c r="FP679" s="9"/>
      <c r="FQ679" s="9"/>
      <c r="FR679" s="9"/>
      <c r="FS679" s="9"/>
      <c r="FT679" s="9"/>
      <c r="FU679" s="9"/>
      <c r="FV679" s="9"/>
      <c r="FW679" s="9"/>
      <c r="FX679" s="9"/>
      <c r="FY679" s="9"/>
      <c r="FZ679" s="9"/>
      <c r="GA679" s="9"/>
      <c r="GB679" s="9"/>
      <c r="GC679" s="9"/>
      <c r="GD679" s="9"/>
      <c r="GE679" s="9"/>
      <c r="GF679" s="9"/>
      <c r="GG679" s="9"/>
      <c r="GH679" s="9"/>
      <c r="GI679" s="9"/>
      <c r="GJ679" s="9"/>
      <c r="GK679" s="9"/>
      <c r="GL679" s="9"/>
      <c r="GM679" s="9"/>
      <c r="GN679" s="9"/>
      <c r="GO679" s="9"/>
      <c r="GP679" s="9"/>
      <c r="GQ679" s="9"/>
      <c r="GR679" s="9"/>
      <c r="GS679" s="9"/>
      <c r="GT679" s="9"/>
      <c r="GU679" s="9"/>
      <c r="GV679" s="9"/>
      <c r="GW679" s="9"/>
      <c r="GX679" s="9"/>
      <c r="GY679" s="9"/>
      <c r="GZ679" s="9"/>
      <c r="HA679" s="9"/>
      <c r="HB679" s="9"/>
      <c r="HC679" s="9"/>
      <c r="HD679" s="9"/>
      <c r="HE679" s="9"/>
      <c r="HF679" s="9"/>
      <c r="HG679" s="9"/>
      <c r="HH679" s="9"/>
      <c r="HI679" s="9"/>
      <c r="HJ679" s="9"/>
      <c r="HK679" s="9"/>
      <c r="HL679" s="9"/>
      <c r="HM679" s="9"/>
      <c r="HN679" s="9"/>
      <c r="HO679" s="9"/>
    </row>
    <row r="680" spans="1:223" ht="28.5" customHeight="1" x14ac:dyDescent="0.2">
      <c r="A680" s="35">
        <f t="shared" si="23"/>
        <v>657</v>
      </c>
      <c r="B680" s="2" t="s">
        <v>374</v>
      </c>
      <c r="C680" s="36" t="s">
        <v>2395</v>
      </c>
      <c r="D680" s="36">
        <v>2013.9</v>
      </c>
      <c r="E680" s="44" t="s">
        <v>951</v>
      </c>
      <c r="F680" s="42">
        <v>944</v>
      </c>
      <c r="G680" s="42">
        <v>1669</v>
      </c>
      <c r="H680" s="45" t="s">
        <v>109</v>
      </c>
      <c r="I680" s="43" t="s">
        <v>236</v>
      </c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  <c r="DF680" s="9"/>
      <c r="DG680" s="9"/>
      <c r="DH680" s="9"/>
      <c r="DI680" s="9"/>
      <c r="DJ680" s="9"/>
      <c r="DK680" s="9"/>
      <c r="DL680" s="9"/>
      <c r="DM680" s="9"/>
      <c r="DN680" s="9"/>
      <c r="DO680" s="9"/>
      <c r="DP680" s="9"/>
      <c r="DQ680" s="9"/>
      <c r="DR680" s="9"/>
      <c r="DS680" s="9"/>
      <c r="DT680" s="9"/>
      <c r="DU680" s="9"/>
      <c r="DV680" s="9"/>
      <c r="DW680" s="9"/>
      <c r="DX680" s="9"/>
      <c r="DY680" s="9"/>
      <c r="DZ680" s="9"/>
      <c r="EA680" s="9"/>
      <c r="EB680" s="9"/>
      <c r="EC680" s="9"/>
      <c r="ED680" s="9"/>
      <c r="EE680" s="9"/>
      <c r="EF680" s="9"/>
      <c r="EG680" s="9"/>
      <c r="EH680" s="9"/>
      <c r="EI680" s="9"/>
      <c r="EJ680" s="9"/>
      <c r="EK680" s="9"/>
      <c r="EL680" s="9"/>
      <c r="EM680" s="9"/>
      <c r="EN680" s="9"/>
      <c r="EO680" s="9"/>
      <c r="EP680" s="9"/>
      <c r="EQ680" s="9"/>
      <c r="ER680" s="9"/>
      <c r="ES680" s="9"/>
      <c r="ET680" s="9"/>
      <c r="EU680" s="9"/>
      <c r="EV680" s="9"/>
      <c r="EW680" s="9"/>
      <c r="EX680" s="9"/>
      <c r="EY680" s="9"/>
      <c r="EZ680" s="9"/>
      <c r="FA680" s="9"/>
      <c r="FB680" s="9"/>
      <c r="FC680" s="9"/>
      <c r="FD680" s="9"/>
      <c r="FE680" s="9"/>
      <c r="FF680" s="9"/>
      <c r="FG680" s="9"/>
      <c r="FH680" s="9"/>
      <c r="FI680" s="9"/>
      <c r="FJ680" s="9"/>
      <c r="FK680" s="9"/>
      <c r="FL680" s="9"/>
      <c r="FM680" s="9"/>
      <c r="FN680" s="9"/>
      <c r="FO680" s="9"/>
      <c r="FP680" s="9"/>
      <c r="FQ680" s="9"/>
      <c r="FR680" s="9"/>
      <c r="FS680" s="9"/>
      <c r="FT680" s="9"/>
      <c r="FU680" s="9"/>
      <c r="FV680" s="9"/>
      <c r="FW680" s="9"/>
      <c r="FX680" s="9"/>
      <c r="FY680" s="9"/>
      <c r="FZ680" s="9"/>
      <c r="GA680" s="9"/>
      <c r="GB680" s="9"/>
      <c r="GC680" s="9"/>
      <c r="GD680" s="9"/>
      <c r="GE680" s="9"/>
      <c r="GF680" s="9"/>
      <c r="GG680" s="9"/>
      <c r="GH680" s="9"/>
      <c r="GI680" s="9"/>
      <c r="GJ680" s="9"/>
      <c r="GK680" s="9"/>
      <c r="GL680" s="9"/>
      <c r="GM680" s="9"/>
      <c r="GN680" s="9"/>
      <c r="GO680" s="9"/>
      <c r="GP680" s="9"/>
      <c r="GQ680" s="9"/>
      <c r="GR680" s="9"/>
      <c r="GS680" s="9"/>
      <c r="GT680" s="9"/>
      <c r="GU680" s="9"/>
      <c r="GV680" s="9"/>
      <c r="GW680" s="9"/>
      <c r="GX680" s="9"/>
      <c r="GY680" s="9"/>
      <c r="GZ680" s="9"/>
      <c r="HA680" s="9"/>
      <c r="HB680" s="9"/>
      <c r="HC680" s="9"/>
      <c r="HD680" s="9"/>
      <c r="HE680" s="9"/>
      <c r="HF680" s="9"/>
      <c r="HG680" s="9"/>
      <c r="HH680" s="9"/>
      <c r="HI680" s="9"/>
      <c r="HJ680" s="9"/>
      <c r="HK680" s="9"/>
      <c r="HL680" s="9"/>
      <c r="HM680" s="9"/>
      <c r="HN680" s="9"/>
      <c r="HO680" s="9"/>
    </row>
    <row r="681" spans="1:223" ht="27.75" customHeight="1" x14ac:dyDescent="0.2">
      <c r="A681" s="35">
        <f t="shared" si="23"/>
        <v>658</v>
      </c>
      <c r="B681" s="15" t="s">
        <v>393</v>
      </c>
      <c r="C681" s="36" t="s">
        <v>2395</v>
      </c>
      <c r="D681" s="15">
        <v>2013.12</v>
      </c>
      <c r="E681" s="16" t="s">
        <v>1157</v>
      </c>
      <c r="F681" s="17">
        <v>753</v>
      </c>
      <c r="G681" s="17">
        <v>1475</v>
      </c>
      <c r="H681" s="20" t="s">
        <v>109</v>
      </c>
      <c r="I681" s="19" t="s">
        <v>236</v>
      </c>
    </row>
    <row r="682" spans="1:223" ht="28.5" customHeight="1" x14ac:dyDescent="0.2">
      <c r="A682" s="35">
        <f t="shared" si="23"/>
        <v>659</v>
      </c>
      <c r="B682" s="2" t="s">
        <v>549</v>
      </c>
      <c r="C682" s="36" t="s">
        <v>2395</v>
      </c>
      <c r="D682" s="2">
        <v>2015.4</v>
      </c>
      <c r="E682" s="37" t="s">
        <v>944</v>
      </c>
      <c r="F682" s="38">
        <v>168</v>
      </c>
      <c r="G682" s="38">
        <v>341</v>
      </c>
      <c r="H682" s="41" t="s">
        <v>189</v>
      </c>
      <c r="I682" s="40" t="s">
        <v>513</v>
      </c>
      <c r="J682" s="4" t="s">
        <v>1563</v>
      </c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  <c r="DF682" s="9"/>
      <c r="DG682" s="9"/>
      <c r="DH682" s="9"/>
      <c r="DI682" s="9"/>
      <c r="DJ682" s="9"/>
      <c r="DK682" s="9"/>
      <c r="DL682" s="9"/>
      <c r="DM682" s="9"/>
      <c r="DN682" s="9"/>
      <c r="DO682" s="9"/>
      <c r="DP682" s="9"/>
      <c r="DQ682" s="9"/>
      <c r="DR682" s="9"/>
      <c r="DS682" s="9"/>
      <c r="DT682" s="9"/>
      <c r="DU682" s="9"/>
      <c r="DV682" s="9"/>
      <c r="DW682" s="9"/>
      <c r="DX682" s="9"/>
      <c r="DY682" s="9"/>
      <c r="DZ682" s="9"/>
      <c r="EA682" s="9"/>
      <c r="EB682" s="9"/>
      <c r="EC682" s="9"/>
      <c r="ED682" s="9"/>
      <c r="EE682" s="9"/>
      <c r="EF682" s="9"/>
      <c r="EG682" s="9"/>
      <c r="EH682" s="9"/>
      <c r="EI682" s="9"/>
      <c r="EJ682" s="9"/>
      <c r="EK682" s="9"/>
      <c r="EL682" s="9"/>
      <c r="EM682" s="9"/>
      <c r="EN682" s="9"/>
      <c r="EO682" s="9"/>
      <c r="EP682" s="9"/>
      <c r="EQ682" s="9"/>
      <c r="ER682" s="9"/>
      <c r="ES682" s="9"/>
      <c r="ET682" s="9"/>
      <c r="EU682" s="9"/>
      <c r="EV682" s="9"/>
      <c r="EW682" s="9"/>
      <c r="EX682" s="9"/>
      <c r="EY682" s="9"/>
      <c r="EZ682" s="9"/>
      <c r="FA682" s="9"/>
      <c r="FB682" s="9"/>
      <c r="FC682" s="9"/>
      <c r="FD682" s="9"/>
      <c r="FE682" s="9"/>
      <c r="FF682" s="9"/>
      <c r="FG682" s="9"/>
      <c r="FH682" s="9"/>
      <c r="FI682" s="9"/>
      <c r="FJ682" s="9"/>
      <c r="FK682" s="9"/>
      <c r="FL682" s="9"/>
      <c r="FM682" s="9"/>
      <c r="FN682" s="9"/>
      <c r="FO682" s="9"/>
      <c r="FP682" s="9"/>
      <c r="FQ682" s="9"/>
      <c r="FR682" s="9"/>
      <c r="FS682" s="9"/>
      <c r="FT682" s="9"/>
      <c r="FU682" s="9"/>
      <c r="FV682" s="9"/>
      <c r="FW682" s="9"/>
      <c r="FX682" s="9"/>
      <c r="FY682" s="9"/>
      <c r="FZ682" s="9"/>
      <c r="GA682" s="9"/>
      <c r="GB682" s="9"/>
      <c r="GC682" s="9"/>
      <c r="GD682" s="9"/>
      <c r="GE682" s="9"/>
      <c r="GF682" s="9"/>
      <c r="GG682" s="9"/>
      <c r="GH682" s="9"/>
      <c r="GI682" s="9"/>
      <c r="GJ682" s="9"/>
      <c r="GK682" s="9"/>
      <c r="GL682" s="9"/>
      <c r="GM682" s="9"/>
      <c r="GN682" s="9"/>
      <c r="GO682" s="9"/>
      <c r="GP682" s="9"/>
      <c r="GQ682" s="9"/>
      <c r="GR682" s="9"/>
      <c r="GS682" s="9"/>
      <c r="GT682" s="9"/>
      <c r="GU682" s="9"/>
      <c r="GV682" s="9"/>
      <c r="GW682" s="9"/>
      <c r="GX682" s="9"/>
      <c r="GY682" s="9"/>
      <c r="GZ682" s="9"/>
      <c r="HA682" s="9"/>
      <c r="HB682" s="9"/>
      <c r="HC682" s="9"/>
      <c r="HD682" s="9"/>
      <c r="HE682" s="9"/>
      <c r="HF682" s="9"/>
      <c r="HG682" s="9"/>
      <c r="HH682" s="9"/>
      <c r="HI682" s="9"/>
      <c r="HJ682" s="9"/>
      <c r="HK682" s="9"/>
      <c r="HL682" s="9"/>
      <c r="HM682" s="9"/>
      <c r="HN682" s="9"/>
      <c r="HO682" s="9"/>
    </row>
    <row r="683" spans="1:223" ht="27.75" customHeight="1" x14ac:dyDescent="0.2">
      <c r="A683" s="35">
        <f t="shared" si="23"/>
        <v>660</v>
      </c>
      <c r="B683" s="22" t="s">
        <v>598</v>
      </c>
      <c r="C683" s="36" t="s">
        <v>2395</v>
      </c>
      <c r="D683" s="22">
        <v>2015.9</v>
      </c>
      <c r="E683" s="24" t="s">
        <v>944</v>
      </c>
      <c r="F683" s="23">
        <v>362</v>
      </c>
      <c r="G683" s="23">
        <v>509</v>
      </c>
      <c r="H683" s="25" t="s">
        <v>189</v>
      </c>
      <c r="I683" s="27" t="s">
        <v>513</v>
      </c>
      <c r="J683" s="143"/>
    </row>
    <row r="684" spans="1:223" ht="27.75" customHeight="1" x14ac:dyDescent="0.2">
      <c r="A684" s="35">
        <f t="shared" si="23"/>
        <v>661</v>
      </c>
      <c r="B684" s="22" t="s">
        <v>773</v>
      </c>
      <c r="C684" s="36" t="s">
        <v>2395</v>
      </c>
      <c r="D684" s="22">
        <v>2016.12</v>
      </c>
      <c r="E684" s="24" t="s">
        <v>936</v>
      </c>
      <c r="F684" s="23">
        <v>368</v>
      </c>
      <c r="G684" s="23">
        <v>1251</v>
      </c>
      <c r="H684" s="156" t="s">
        <v>189</v>
      </c>
      <c r="I684" s="27" t="s">
        <v>779</v>
      </c>
      <c r="J684" s="143"/>
    </row>
    <row r="685" spans="1:223" ht="28.5" customHeight="1" x14ac:dyDescent="0.2">
      <c r="A685" s="35">
        <f t="shared" si="23"/>
        <v>662</v>
      </c>
      <c r="B685" s="2" t="s">
        <v>1389</v>
      </c>
      <c r="C685" s="36" t="s">
        <v>2395</v>
      </c>
      <c r="D685" s="2">
        <v>2017.3</v>
      </c>
      <c r="E685" s="37" t="s">
        <v>964</v>
      </c>
      <c r="F685" s="38">
        <v>271</v>
      </c>
      <c r="G685" s="38">
        <v>628</v>
      </c>
      <c r="H685" s="83" t="s">
        <v>254</v>
      </c>
      <c r="I685" s="40" t="s">
        <v>513</v>
      </c>
      <c r="J685" s="5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9"/>
      <c r="BZ685" s="9"/>
      <c r="CA685" s="9"/>
      <c r="CB685" s="9"/>
      <c r="CC685" s="9"/>
      <c r="CD685" s="9"/>
      <c r="CE685" s="9"/>
      <c r="CF685" s="9"/>
      <c r="CG685" s="9"/>
      <c r="CH685" s="9"/>
      <c r="CI685" s="9"/>
      <c r="CJ685" s="9"/>
      <c r="CK685" s="9"/>
      <c r="CL685" s="9"/>
      <c r="CM685" s="9"/>
      <c r="CN685" s="9"/>
      <c r="CO685" s="9"/>
      <c r="CP685" s="9"/>
      <c r="CQ685" s="9"/>
      <c r="CR685" s="9"/>
      <c r="CS685" s="9"/>
      <c r="CT685" s="9"/>
      <c r="CU685" s="9"/>
      <c r="CV685" s="9"/>
      <c r="CW685" s="9"/>
      <c r="CX685" s="9"/>
      <c r="CY685" s="9"/>
      <c r="CZ685" s="9"/>
      <c r="DA685" s="9"/>
      <c r="DB685" s="9"/>
      <c r="DC685" s="9"/>
      <c r="DD685" s="9"/>
      <c r="DE685" s="9"/>
      <c r="DF685" s="9"/>
      <c r="DG685" s="9"/>
      <c r="DH685" s="9"/>
      <c r="DI685" s="9"/>
      <c r="DJ685" s="9"/>
      <c r="DK685" s="9"/>
      <c r="DL685" s="9"/>
      <c r="DM685" s="9"/>
      <c r="DN685" s="9"/>
      <c r="DO685" s="9"/>
      <c r="DP685" s="9"/>
      <c r="DQ685" s="9"/>
      <c r="DR685" s="9"/>
      <c r="DS685" s="9"/>
      <c r="DT685" s="9"/>
      <c r="DU685" s="9"/>
      <c r="DV685" s="9"/>
      <c r="DW685" s="9"/>
      <c r="DX685" s="9"/>
      <c r="DY685" s="9"/>
      <c r="DZ685" s="9"/>
      <c r="EA685" s="9"/>
      <c r="EB685" s="9"/>
      <c r="EC685" s="9"/>
      <c r="ED685" s="9"/>
      <c r="EE685" s="9"/>
      <c r="EF685" s="9"/>
      <c r="EG685" s="9"/>
      <c r="EH685" s="9"/>
      <c r="EI685" s="9"/>
      <c r="EJ685" s="9"/>
      <c r="EK685" s="9"/>
      <c r="EL685" s="9"/>
      <c r="EM685" s="9"/>
      <c r="EN685" s="9"/>
      <c r="EO685" s="9"/>
      <c r="EP685" s="9"/>
      <c r="EQ685" s="9"/>
      <c r="ER685" s="9"/>
      <c r="ES685" s="9"/>
      <c r="ET685" s="9"/>
      <c r="EU685" s="9"/>
      <c r="EV685" s="9"/>
      <c r="EW685" s="9"/>
      <c r="EX685" s="9"/>
      <c r="EY685" s="9"/>
      <c r="EZ685" s="9"/>
      <c r="FA685" s="9"/>
      <c r="FB685" s="9"/>
      <c r="FC685" s="9"/>
      <c r="FD685" s="9"/>
      <c r="FE685" s="9"/>
      <c r="FF685" s="9"/>
      <c r="FG685" s="9"/>
      <c r="FH685" s="9"/>
      <c r="FI685" s="9"/>
      <c r="FJ685" s="9"/>
      <c r="FK685" s="9"/>
      <c r="FL685" s="9"/>
      <c r="FM685" s="9"/>
      <c r="FN685" s="9"/>
      <c r="FO685" s="9"/>
      <c r="FP685" s="9"/>
      <c r="FQ685" s="9"/>
      <c r="FR685" s="9"/>
      <c r="FS685" s="9"/>
      <c r="FT685" s="9"/>
      <c r="FU685" s="9"/>
      <c r="FV685" s="9"/>
      <c r="FW685" s="9"/>
      <c r="FX685" s="9"/>
      <c r="FY685" s="9"/>
      <c r="FZ685" s="9"/>
      <c r="GA685" s="9"/>
      <c r="GB685" s="9"/>
      <c r="GC685" s="9"/>
      <c r="GD685" s="9"/>
      <c r="GE685" s="9"/>
      <c r="GF685" s="9"/>
      <c r="GG685" s="9"/>
      <c r="GH685" s="9"/>
      <c r="GI685" s="9"/>
      <c r="GJ685" s="9"/>
      <c r="GK685" s="9"/>
      <c r="GL685" s="9"/>
      <c r="GM685" s="9"/>
      <c r="GN685" s="9"/>
      <c r="GO685" s="9"/>
      <c r="GP685" s="9"/>
      <c r="GQ685" s="9"/>
      <c r="GR685" s="9"/>
      <c r="GS685" s="9"/>
      <c r="GT685" s="9"/>
      <c r="GU685" s="9"/>
      <c r="GV685" s="9"/>
      <c r="GW685" s="9"/>
      <c r="GX685" s="9"/>
      <c r="GY685" s="9"/>
      <c r="GZ685" s="9"/>
      <c r="HA685" s="9"/>
      <c r="HB685" s="9"/>
      <c r="HC685" s="9"/>
      <c r="HD685" s="9"/>
      <c r="HE685" s="9"/>
      <c r="HF685" s="9"/>
      <c r="HG685" s="9"/>
      <c r="HH685" s="9"/>
      <c r="HI685" s="9"/>
      <c r="HJ685" s="9"/>
      <c r="HK685" s="9"/>
      <c r="HL685" s="9"/>
      <c r="HM685" s="9"/>
      <c r="HN685" s="9"/>
      <c r="HO685" s="9"/>
    </row>
    <row r="686" spans="1:223" ht="28.5" customHeight="1" x14ac:dyDescent="0.2">
      <c r="A686" s="35">
        <f t="shared" si="23"/>
        <v>663</v>
      </c>
      <c r="B686" s="2" t="s">
        <v>1391</v>
      </c>
      <c r="C686" s="36" t="s">
        <v>2395</v>
      </c>
      <c r="D686" s="2">
        <v>2017.6</v>
      </c>
      <c r="E686" s="37" t="s">
        <v>910</v>
      </c>
      <c r="F686" s="38">
        <v>892</v>
      </c>
      <c r="G686" s="38">
        <v>2693</v>
      </c>
      <c r="H686" s="41" t="s">
        <v>180</v>
      </c>
      <c r="I686" s="40" t="s">
        <v>236</v>
      </c>
      <c r="J686" s="4" t="s">
        <v>1849</v>
      </c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  <c r="BV686" s="9"/>
      <c r="BW686" s="9"/>
      <c r="BX686" s="9"/>
      <c r="BY686" s="9"/>
      <c r="BZ686" s="9"/>
      <c r="CA686" s="9"/>
      <c r="CB686" s="9"/>
      <c r="CC686" s="9"/>
      <c r="CD686" s="9"/>
      <c r="CE686" s="9"/>
      <c r="CF686" s="9"/>
      <c r="CG686" s="9"/>
      <c r="CH686" s="9"/>
      <c r="CI686" s="9"/>
      <c r="CJ686" s="9"/>
      <c r="CK686" s="9"/>
      <c r="CL686" s="9"/>
      <c r="CM686" s="9"/>
      <c r="CN686" s="9"/>
      <c r="CO686" s="9"/>
      <c r="CP686" s="9"/>
      <c r="CQ686" s="9"/>
      <c r="CR686" s="9"/>
      <c r="CS686" s="9"/>
      <c r="CT686" s="9"/>
      <c r="CU686" s="9"/>
      <c r="CV686" s="9"/>
      <c r="CW686" s="9"/>
      <c r="CX686" s="9"/>
      <c r="CY686" s="9"/>
      <c r="CZ686" s="9"/>
      <c r="DA686" s="9"/>
      <c r="DB686" s="9"/>
      <c r="DC686" s="9"/>
      <c r="DD686" s="9"/>
      <c r="DE686" s="9"/>
      <c r="DF686" s="9"/>
      <c r="DG686" s="9"/>
      <c r="DH686" s="9"/>
      <c r="DI686" s="9"/>
      <c r="DJ686" s="9"/>
      <c r="DK686" s="9"/>
      <c r="DL686" s="9"/>
      <c r="DM686" s="9"/>
      <c r="DN686" s="9"/>
      <c r="DO686" s="9"/>
      <c r="DP686" s="9"/>
      <c r="DQ686" s="9"/>
      <c r="DR686" s="9"/>
      <c r="DS686" s="9"/>
      <c r="DT686" s="9"/>
      <c r="DU686" s="9"/>
      <c r="DV686" s="9"/>
      <c r="DW686" s="9"/>
      <c r="DX686" s="9"/>
      <c r="DY686" s="9"/>
      <c r="DZ686" s="9"/>
      <c r="EA686" s="9"/>
      <c r="EB686" s="9"/>
      <c r="EC686" s="9"/>
      <c r="ED686" s="9"/>
      <c r="EE686" s="9"/>
      <c r="EF686" s="9"/>
      <c r="EG686" s="9"/>
      <c r="EH686" s="9"/>
      <c r="EI686" s="9"/>
      <c r="EJ686" s="9"/>
      <c r="EK686" s="9"/>
      <c r="EL686" s="9"/>
      <c r="EM686" s="9"/>
      <c r="EN686" s="9"/>
      <c r="EO686" s="9"/>
      <c r="EP686" s="9"/>
      <c r="EQ686" s="9"/>
      <c r="ER686" s="9"/>
      <c r="ES686" s="9"/>
      <c r="ET686" s="9"/>
      <c r="EU686" s="9"/>
      <c r="EV686" s="9"/>
      <c r="EW686" s="9"/>
      <c r="EX686" s="9"/>
      <c r="EY686" s="9"/>
      <c r="EZ686" s="9"/>
      <c r="FA686" s="9"/>
      <c r="FB686" s="9"/>
      <c r="FC686" s="9"/>
      <c r="FD686" s="9"/>
      <c r="FE686" s="9"/>
      <c r="FF686" s="9"/>
      <c r="FG686" s="9"/>
      <c r="FH686" s="9"/>
      <c r="FI686" s="9"/>
      <c r="FJ686" s="9"/>
      <c r="FK686" s="9"/>
      <c r="FL686" s="9"/>
      <c r="FM686" s="9"/>
      <c r="FN686" s="9"/>
      <c r="FO686" s="9"/>
      <c r="FP686" s="9"/>
      <c r="FQ686" s="9"/>
      <c r="FR686" s="9"/>
      <c r="FS686" s="9"/>
      <c r="FT686" s="9"/>
      <c r="FU686" s="9"/>
      <c r="FV686" s="9"/>
      <c r="FW686" s="9"/>
      <c r="FX686" s="9"/>
      <c r="FY686" s="9"/>
      <c r="FZ686" s="9"/>
      <c r="GA686" s="9"/>
      <c r="GB686" s="9"/>
      <c r="GC686" s="9"/>
      <c r="GD686" s="9"/>
      <c r="GE686" s="9"/>
      <c r="GF686" s="9"/>
      <c r="GG686" s="9"/>
      <c r="GH686" s="9"/>
      <c r="GI686" s="9"/>
      <c r="GJ686" s="9"/>
      <c r="GK686" s="9"/>
      <c r="GL686" s="9"/>
      <c r="GM686" s="9"/>
      <c r="GN686" s="9"/>
      <c r="GO686" s="9"/>
      <c r="GP686" s="9"/>
      <c r="GQ686" s="9"/>
      <c r="GR686" s="9"/>
      <c r="GS686" s="9"/>
      <c r="GT686" s="9"/>
      <c r="GU686" s="9"/>
      <c r="GV686" s="9"/>
      <c r="GW686" s="9"/>
      <c r="GX686" s="9"/>
      <c r="GY686" s="9"/>
      <c r="GZ686" s="9"/>
      <c r="HA686" s="9"/>
      <c r="HB686" s="9"/>
      <c r="HC686" s="9"/>
      <c r="HD686" s="9"/>
      <c r="HE686" s="9"/>
      <c r="HF686" s="9"/>
      <c r="HG686" s="9"/>
      <c r="HH686" s="9"/>
      <c r="HI686" s="9"/>
      <c r="HJ686" s="9"/>
      <c r="HK686" s="9"/>
      <c r="HL686" s="9"/>
      <c r="HM686" s="9"/>
      <c r="HN686" s="9"/>
      <c r="HO686" s="9"/>
    </row>
    <row r="687" spans="1:223" ht="28.5" customHeight="1" x14ac:dyDescent="0.2">
      <c r="A687" s="35">
        <f t="shared" si="23"/>
        <v>664</v>
      </c>
      <c r="B687" s="89" t="s">
        <v>1420</v>
      </c>
      <c r="C687" s="36" t="s">
        <v>2395</v>
      </c>
      <c r="D687" s="2">
        <v>2017.12</v>
      </c>
      <c r="E687" s="201" t="s">
        <v>1421</v>
      </c>
      <c r="F687" s="38">
        <v>327</v>
      </c>
      <c r="G687" s="38">
        <v>605</v>
      </c>
      <c r="H687" s="41" t="s">
        <v>180</v>
      </c>
      <c r="I687" s="40" t="s">
        <v>236</v>
      </c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  <c r="DF687" s="9"/>
      <c r="DG687" s="9"/>
      <c r="DH687" s="9"/>
      <c r="DI687" s="9"/>
      <c r="DJ687" s="9"/>
      <c r="DK687" s="9"/>
      <c r="DL687" s="9"/>
      <c r="DM687" s="9"/>
      <c r="DN687" s="9"/>
      <c r="DO687" s="9"/>
      <c r="DP687" s="9"/>
      <c r="DQ687" s="9"/>
      <c r="DR687" s="9"/>
      <c r="DS687" s="9"/>
      <c r="DT687" s="9"/>
      <c r="DU687" s="9"/>
      <c r="DV687" s="9"/>
      <c r="DW687" s="9"/>
      <c r="DX687" s="9"/>
      <c r="DY687" s="9"/>
      <c r="DZ687" s="9"/>
      <c r="EA687" s="9"/>
      <c r="EB687" s="9"/>
      <c r="EC687" s="9"/>
      <c r="ED687" s="9"/>
      <c r="EE687" s="9"/>
      <c r="EF687" s="9"/>
      <c r="EG687" s="9"/>
      <c r="EH687" s="9"/>
      <c r="EI687" s="9"/>
      <c r="EJ687" s="9"/>
      <c r="EK687" s="9"/>
      <c r="EL687" s="9"/>
      <c r="EM687" s="9"/>
      <c r="EN687" s="9"/>
      <c r="EO687" s="9"/>
      <c r="EP687" s="9"/>
      <c r="EQ687" s="9"/>
      <c r="ER687" s="9"/>
      <c r="ES687" s="9"/>
      <c r="ET687" s="9"/>
      <c r="EU687" s="9"/>
      <c r="EV687" s="9"/>
      <c r="EW687" s="9"/>
      <c r="EX687" s="9"/>
      <c r="EY687" s="9"/>
      <c r="EZ687" s="9"/>
      <c r="FA687" s="9"/>
      <c r="FB687" s="9"/>
      <c r="FC687" s="9"/>
      <c r="FD687" s="9"/>
      <c r="FE687" s="9"/>
      <c r="FF687" s="9"/>
      <c r="FG687" s="9"/>
      <c r="FH687" s="9"/>
      <c r="FI687" s="9"/>
      <c r="FJ687" s="9"/>
      <c r="FK687" s="9"/>
      <c r="FL687" s="9"/>
      <c r="FM687" s="9"/>
      <c r="FN687" s="9"/>
      <c r="FO687" s="9"/>
      <c r="FP687" s="9"/>
      <c r="FQ687" s="9"/>
      <c r="FR687" s="9"/>
      <c r="FS687" s="9"/>
      <c r="FT687" s="9"/>
      <c r="FU687" s="9"/>
      <c r="FV687" s="9"/>
      <c r="FW687" s="9"/>
      <c r="FX687" s="9"/>
      <c r="FY687" s="9"/>
      <c r="FZ687" s="9"/>
      <c r="GA687" s="9"/>
      <c r="GB687" s="9"/>
      <c r="GC687" s="9"/>
      <c r="GD687" s="9"/>
      <c r="GE687" s="9"/>
      <c r="GF687" s="9"/>
      <c r="GG687" s="9"/>
      <c r="GH687" s="9"/>
      <c r="GI687" s="9"/>
      <c r="GJ687" s="9"/>
      <c r="GK687" s="9"/>
      <c r="GL687" s="9"/>
      <c r="GM687" s="9"/>
      <c r="GN687" s="9"/>
      <c r="GO687" s="9"/>
      <c r="GP687" s="9"/>
      <c r="GQ687" s="9"/>
      <c r="GR687" s="9"/>
      <c r="GS687" s="9"/>
      <c r="GT687" s="9"/>
      <c r="GU687" s="9"/>
      <c r="GV687" s="9"/>
      <c r="GW687" s="9"/>
      <c r="GX687" s="9"/>
      <c r="GY687" s="9"/>
      <c r="GZ687" s="9"/>
      <c r="HA687" s="9"/>
      <c r="HB687" s="9"/>
      <c r="HC687" s="9"/>
      <c r="HD687" s="9"/>
      <c r="HE687" s="9"/>
      <c r="HF687" s="9"/>
      <c r="HG687" s="9"/>
      <c r="HH687" s="9"/>
      <c r="HI687" s="9"/>
      <c r="HJ687" s="9"/>
      <c r="HK687" s="9"/>
      <c r="HL687" s="9"/>
      <c r="HM687" s="9"/>
      <c r="HN687" s="9"/>
      <c r="HO687" s="9"/>
    </row>
    <row r="688" spans="1:223" ht="28.5" customHeight="1" x14ac:dyDescent="0.2">
      <c r="A688" s="35">
        <f t="shared" si="23"/>
        <v>665</v>
      </c>
      <c r="B688" s="2" t="s">
        <v>2105</v>
      </c>
      <c r="C688" s="36" t="s">
        <v>2395</v>
      </c>
      <c r="D688" s="2">
        <v>2020.1</v>
      </c>
      <c r="E688" s="199" t="s">
        <v>2028</v>
      </c>
      <c r="F688" s="38">
        <v>368</v>
      </c>
      <c r="G688" s="38">
        <v>665</v>
      </c>
      <c r="H688" s="233" t="s">
        <v>181</v>
      </c>
      <c r="I688" s="257" t="s">
        <v>236</v>
      </c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  <c r="FB688" s="9"/>
      <c r="FC688" s="9"/>
      <c r="FD688" s="9"/>
      <c r="FE688" s="9"/>
      <c r="FF688" s="9"/>
      <c r="FG688" s="9"/>
      <c r="FH688" s="9"/>
      <c r="FI688" s="9"/>
      <c r="FJ688" s="9"/>
      <c r="FK688" s="9"/>
      <c r="FL688" s="9"/>
      <c r="FM688" s="9"/>
      <c r="FN688" s="9"/>
      <c r="FO688" s="9"/>
      <c r="FP688" s="9"/>
      <c r="FQ688" s="9"/>
      <c r="FR688" s="9"/>
      <c r="FS688" s="9"/>
      <c r="FT688" s="9"/>
      <c r="FU688" s="9"/>
      <c r="FV688" s="9"/>
      <c r="FW688" s="9"/>
      <c r="FX688" s="9"/>
      <c r="FY688" s="9"/>
      <c r="FZ688" s="9"/>
      <c r="GA688" s="9"/>
      <c r="GB688" s="9"/>
      <c r="GC688" s="9"/>
      <c r="GD688" s="9"/>
      <c r="GE688" s="9"/>
      <c r="GF688" s="9"/>
      <c r="GG688" s="9"/>
      <c r="GH688" s="9"/>
      <c r="GI688" s="9"/>
      <c r="GJ688" s="9"/>
      <c r="GK688" s="9"/>
      <c r="GL688" s="9"/>
      <c r="GM688" s="9"/>
      <c r="GN688" s="9"/>
      <c r="GO688" s="9"/>
      <c r="GP688" s="9"/>
      <c r="GQ688" s="9"/>
      <c r="GR688" s="9"/>
      <c r="GS688" s="9"/>
      <c r="GT688" s="9"/>
      <c r="GU688" s="9"/>
      <c r="GV688" s="9"/>
      <c r="GW688" s="9"/>
      <c r="GX688" s="9"/>
      <c r="GY688" s="9"/>
      <c r="GZ688" s="9"/>
      <c r="HA688" s="9"/>
      <c r="HB688" s="9"/>
      <c r="HC688" s="9"/>
      <c r="HD688" s="9"/>
      <c r="HE688" s="9"/>
      <c r="HF688" s="9"/>
      <c r="HG688" s="9"/>
      <c r="HH688" s="9"/>
      <c r="HI688" s="9"/>
      <c r="HJ688" s="9"/>
      <c r="HK688" s="9"/>
      <c r="HL688" s="9"/>
      <c r="HM688" s="9"/>
      <c r="HN688" s="9"/>
      <c r="HO688" s="9"/>
    </row>
    <row r="689" spans="1:223" ht="27.6" customHeight="1" x14ac:dyDescent="0.2">
      <c r="A689" s="297">
        <f t="shared" ref="A689" si="24">ROW()-4</f>
        <v>685</v>
      </c>
      <c r="B689" s="22" t="s">
        <v>2394</v>
      </c>
      <c r="C689" s="134" t="s">
        <v>2395</v>
      </c>
      <c r="D689" s="22">
        <v>2020.5</v>
      </c>
      <c r="E689" s="128" t="s">
        <v>2396</v>
      </c>
      <c r="F689" s="23">
        <v>467</v>
      </c>
      <c r="G689" s="23">
        <v>1037</v>
      </c>
      <c r="H689" s="126" t="s">
        <v>237</v>
      </c>
      <c r="I689" s="127" t="s">
        <v>236</v>
      </c>
      <c r="J689" s="4" t="s">
        <v>1849</v>
      </c>
    </row>
    <row r="690" spans="1:223" s="10" customFormat="1" ht="28.5" customHeight="1" x14ac:dyDescent="0.2">
      <c r="A690" s="314" t="s">
        <v>2311</v>
      </c>
      <c r="B690" s="315"/>
      <c r="C690" s="315"/>
      <c r="D690" s="315"/>
      <c r="E690" s="315"/>
      <c r="F690" s="315"/>
      <c r="G690" s="315"/>
      <c r="H690" s="315"/>
      <c r="I690" s="316"/>
      <c r="J690" s="4"/>
    </row>
    <row r="691" spans="1:223" s="10" customFormat="1" ht="28.5" customHeight="1" x14ac:dyDescent="0.2">
      <c r="A691" s="35">
        <f>ROW()-24</f>
        <v>667</v>
      </c>
      <c r="B691" s="36" t="s">
        <v>223</v>
      </c>
      <c r="C691" s="2" t="s">
        <v>2146</v>
      </c>
      <c r="D691" s="36">
        <v>2012.9</v>
      </c>
      <c r="E691" s="44" t="s">
        <v>973</v>
      </c>
      <c r="F691" s="42">
        <v>619</v>
      </c>
      <c r="G691" s="42">
        <v>1276</v>
      </c>
      <c r="H691" s="45" t="s">
        <v>237</v>
      </c>
      <c r="I691" s="43" t="s">
        <v>236</v>
      </c>
      <c r="J691" s="4"/>
    </row>
    <row r="692" spans="1:223" s="8" customFormat="1" ht="28.5" customHeight="1" x14ac:dyDescent="0.2">
      <c r="A692" s="35">
        <f t="shared" ref="A692:A695" si="25">ROW()-24</f>
        <v>668</v>
      </c>
      <c r="B692" s="2" t="s">
        <v>432</v>
      </c>
      <c r="C692" s="2" t="s">
        <v>2146</v>
      </c>
      <c r="D692" s="2">
        <v>2014.4</v>
      </c>
      <c r="E692" s="64" t="s">
        <v>1040</v>
      </c>
      <c r="F692" s="67">
        <v>1161</v>
      </c>
      <c r="G692" s="42">
        <v>1425</v>
      </c>
      <c r="H692" s="45" t="s">
        <v>6</v>
      </c>
      <c r="I692" s="43" t="s">
        <v>236</v>
      </c>
      <c r="J692" s="4"/>
    </row>
    <row r="693" spans="1:223" s="8" customFormat="1" ht="28.5" customHeight="1" x14ac:dyDescent="0.2">
      <c r="A693" s="35">
        <f t="shared" si="25"/>
        <v>669</v>
      </c>
      <c r="B693" s="2" t="s">
        <v>621</v>
      </c>
      <c r="C693" s="2" t="s">
        <v>2146</v>
      </c>
      <c r="D693" s="2">
        <v>2015.11</v>
      </c>
      <c r="E693" s="37" t="s">
        <v>946</v>
      </c>
      <c r="F693" s="38">
        <v>517</v>
      </c>
      <c r="G693" s="38">
        <v>1101</v>
      </c>
      <c r="H693" s="41" t="s">
        <v>189</v>
      </c>
      <c r="I693" s="40" t="s">
        <v>236</v>
      </c>
      <c r="J693" s="4"/>
    </row>
    <row r="694" spans="1:223" s="8" customFormat="1" ht="28.5" customHeight="1" x14ac:dyDescent="0.2">
      <c r="A694" s="35">
        <f t="shared" si="25"/>
        <v>670</v>
      </c>
      <c r="B694" s="2" t="s">
        <v>832</v>
      </c>
      <c r="C694" s="2" t="s">
        <v>2146</v>
      </c>
      <c r="D694" s="2">
        <v>2017.5</v>
      </c>
      <c r="E694" s="37" t="s">
        <v>927</v>
      </c>
      <c r="F694" s="38">
        <v>384</v>
      </c>
      <c r="G694" s="38">
        <v>888</v>
      </c>
      <c r="H694" s="41" t="s">
        <v>189</v>
      </c>
      <c r="I694" s="84" t="s">
        <v>236</v>
      </c>
      <c r="J694" s="141"/>
    </row>
    <row r="695" spans="1:223" s="8" customFormat="1" ht="28.5" customHeight="1" x14ac:dyDescent="0.2">
      <c r="A695" s="35">
        <f t="shared" si="25"/>
        <v>671</v>
      </c>
      <c r="B695" s="89" t="s">
        <v>1408</v>
      </c>
      <c r="C695" s="2" t="s">
        <v>2146</v>
      </c>
      <c r="D695" s="2">
        <v>2017.11</v>
      </c>
      <c r="E695" s="37" t="s">
        <v>1417</v>
      </c>
      <c r="F695" s="38">
        <v>500</v>
      </c>
      <c r="G695" s="38">
        <v>1162</v>
      </c>
      <c r="H695" s="41" t="s">
        <v>180</v>
      </c>
      <c r="I695" s="40" t="s">
        <v>236</v>
      </c>
      <c r="J695" s="141"/>
    </row>
    <row r="696" spans="1:223" s="9" customFormat="1" ht="28.5" customHeight="1" x14ac:dyDescent="0.2">
      <c r="A696" s="314" t="s">
        <v>2321</v>
      </c>
      <c r="B696" s="315"/>
      <c r="C696" s="315"/>
      <c r="D696" s="315"/>
      <c r="E696" s="315"/>
      <c r="F696" s="315"/>
      <c r="G696" s="315"/>
      <c r="H696" s="315"/>
      <c r="I696" s="316"/>
      <c r="J696" s="141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  <c r="CA696" s="66"/>
      <c r="CB696" s="66"/>
      <c r="CC696" s="66"/>
      <c r="CD696" s="66"/>
      <c r="CE696" s="66"/>
      <c r="CF696" s="66"/>
      <c r="CG696" s="66"/>
      <c r="CH696" s="66"/>
      <c r="CI696" s="66"/>
      <c r="CJ696" s="66"/>
      <c r="CK696" s="66"/>
      <c r="CL696" s="66"/>
      <c r="CM696" s="66"/>
      <c r="CN696" s="66"/>
      <c r="CO696" s="66"/>
      <c r="CP696" s="66"/>
      <c r="CQ696" s="66"/>
      <c r="CR696" s="66"/>
      <c r="CS696" s="66"/>
      <c r="CT696" s="66"/>
      <c r="CU696" s="66"/>
      <c r="CV696" s="66"/>
      <c r="CW696" s="66"/>
      <c r="CX696" s="66"/>
      <c r="CY696" s="66"/>
      <c r="CZ696" s="66"/>
      <c r="DA696" s="66"/>
      <c r="DB696" s="66"/>
      <c r="DC696" s="66"/>
      <c r="DD696" s="66"/>
      <c r="DE696" s="66"/>
      <c r="DF696" s="66"/>
      <c r="DG696" s="66"/>
      <c r="DH696" s="66"/>
      <c r="DI696" s="66"/>
      <c r="DJ696" s="66"/>
      <c r="DK696" s="66"/>
      <c r="DL696" s="66"/>
      <c r="DM696" s="66"/>
      <c r="DN696" s="66"/>
      <c r="DO696" s="66"/>
      <c r="DP696" s="66"/>
      <c r="DQ696" s="66"/>
      <c r="DR696" s="66"/>
      <c r="DS696" s="66"/>
      <c r="DT696" s="66"/>
      <c r="DU696" s="66"/>
      <c r="DV696" s="66"/>
      <c r="DW696" s="66"/>
      <c r="DX696" s="66"/>
      <c r="DY696" s="66"/>
      <c r="DZ696" s="66"/>
      <c r="EA696" s="66"/>
      <c r="EB696" s="66"/>
      <c r="EC696" s="66"/>
      <c r="ED696" s="66"/>
      <c r="EE696" s="66"/>
      <c r="EF696" s="66"/>
      <c r="EG696" s="66"/>
      <c r="EH696" s="66"/>
      <c r="EI696" s="66"/>
      <c r="EJ696" s="66"/>
      <c r="EK696" s="66"/>
      <c r="EL696" s="66"/>
      <c r="EM696" s="66"/>
      <c r="EN696" s="66"/>
      <c r="EO696" s="66"/>
      <c r="EP696" s="66"/>
      <c r="EQ696" s="66"/>
      <c r="ER696" s="66"/>
      <c r="ES696" s="66"/>
      <c r="ET696" s="66"/>
      <c r="EU696" s="66"/>
      <c r="EV696" s="66"/>
      <c r="EW696" s="66"/>
      <c r="EX696" s="66"/>
      <c r="EY696" s="66"/>
      <c r="EZ696" s="66"/>
      <c r="FA696" s="66"/>
      <c r="FB696" s="66"/>
      <c r="FC696" s="66"/>
      <c r="FD696" s="66"/>
      <c r="FE696" s="66"/>
      <c r="FF696" s="66"/>
      <c r="FG696" s="66"/>
      <c r="FH696" s="66"/>
      <c r="FI696" s="66"/>
      <c r="FJ696" s="66"/>
      <c r="FK696" s="66"/>
      <c r="FL696" s="66"/>
      <c r="FM696" s="66"/>
      <c r="FN696" s="66"/>
      <c r="FO696" s="66"/>
      <c r="FP696" s="66"/>
      <c r="FQ696" s="66"/>
      <c r="FR696" s="66"/>
      <c r="FS696" s="66"/>
      <c r="FT696" s="66"/>
      <c r="FU696" s="66"/>
      <c r="FV696" s="66"/>
      <c r="FW696" s="66"/>
      <c r="FX696" s="66"/>
      <c r="FY696" s="66"/>
      <c r="FZ696" s="66"/>
      <c r="GA696" s="66"/>
      <c r="GB696" s="66"/>
      <c r="GC696" s="66"/>
      <c r="GD696" s="66"/>
      <c r="GE696" s="66"/>
      <c r="GF696" s="66"/>
      <c r="GG696" s="66"/>
      <c r="GH696" s="66"/>
      <c r="GI696" s="66"/>
      <c r="GJ696" s="66"/>
      <c r="GK696" s="66"/>
      <c r="GL696" s="66"/>
      <c r="GM696" s="66"/>
      <c r="GN696" s="66"/>
      <c r="GO696" s="66"/>
      <c r="GP696" s="66"/>
      <c r="GQ696" s="66"/>
      <c r="GR696" s="66"/>
      <c r="GS696" s="66"/>
      <c r="GT696" s="66"/>
      <c r="GU696" s="66"/>
      <c r="GV696" s="66"/>
      <c r="GW696" s="66"/>
      <c r="GX696" s="66"/>
      <c r="GY696" s="66"/>
      <c r="GZ696" s="66"/>
      <c r="HA696" s="66"/>
      <c r="HB696" s="66"/>
      <c r="HC696" s="66"/>
      <c r="HD696" s="66"/>
      <c r="HE696" s="66"/>
      <c r="HF696" s="66"/>
      <c r="HG696" s="66"/>
      <c r="HH696" s="66"/>
      <c r="HI696" s="66"/>
      <c r="HJ696" s="66"/>
      <c r="HK696" s="66"/>
      <c r="HL696" s="66"/>
      <c r="HM696" s="66"/>
      <c r="HN696" s="66"/>
      <c r="HO696" s="66"/>
    </row>
    <row r="697" spans="1:223" s="13" customFormat="1" ht="28.5" customHeight="1" x14ac:dyDescent="0.2">
      <c r="A697" s="35">
        <f>ROW()-25</f>
        <v>672</v>
      </c>
      <c r="B697" s="2" t="s">
        <v>1353</v>
      </c>
      <c r="C697" s="2" t="s">
        <v>2120</v>
      </c>
      <c r="D697" s="2">
        <v>2006.4</v>
      </c>
      <c r="E697" s="37" t="s">
        <v>951</v>
      </c>
      <c r="F697" s="38">
        <v>5450</v>
      </c>
      <c r="G697" s="38">
        <v>2840</v>
      </c>
      <c r="H697" s="41" t="s">
        <v>6</v>
      </c>
      <c r="I697" s="40" t="s">
        <v>236</v>
      </c>
    </row>
    <row r="698" spans="1:223" s="9" customFormat="1" ht="28.5" customHeight="1" x14ac:dyDescent="0.2">
      <c r="A698" s="35">
        <f t="shared" ref="A698:A742" si="26">ROW()-25</f>
        <v>673</v>
      </c>
      <c r="B698" s="2" t="s">
        <v>15</v>
      </c>
      <c r="C698" s="2" t="s">
        <v>2120</v>
      </c>
      <c r="D698" s="2">
        <v>2006.9</v>
      </c>
      <c r="E698" s="37" t="s">
        <v>1240</v>
      </c>
      <c r="F698" s="38">
        <v>30100</v>
      </c>
      <c r="G698" s="38">
        <v>49666</v>
      </c>
      <c r="H698" s="41" t="s">
        <v>6</v>
      </c>
      <c r="I698" s="40" t="s">
        <v>236</v>
      </c>
      <c r="J698" s="141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</row>
    <row r="699" spans="1:223" s="9" customFormat="1" ht="28.2" customHeight="1" x14ac:dyDescent="0.2">
      <c r="A699" s="35">
        <f t="shared" si="26"/>
        <v>674</v>
      </c>
      <c r="B699" s="2" t="s">
        <v>30</v>
      </c>
      <c r="C699" s="2" t="s">
        <v>2120</v>
      </c>
      <c r="D699" s="60">
        <v>2007.1</v>
      </c>
      <c r="E699" s="37" t="s">
        <v>1051</v>
      </c>
      <c r="F699" s="38">
        <v>22452</v>
      </c>
      <c r="G699" s="38">
        <v>41751</v>
      </c>
      <c r="H699" s="41" t="s">
        <v>6</v>
      </c>
      <c r="I699" s="40" t="s">
        <v>236</v>
      </c>
      <c r="J699" s="141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</row>
    <row r="700" spans="1:223" s="13" customFormat="1" ht="28.2" customHeight="1" x14ac:dyDescent="0.2">
      <c r="A700" s="35">
        <f t="shared" si="26"/>
        <v>675</v>
      </c>
      <c r="B700" s="2" t="s">
        <v>35</v>
      </c>
      <c r="C700" s="2" t="s">
        <v>2120</v>
      </c>
      <c r="D700" s="2">
        <v>2007.12</v>
      </c>
      <c r="E700" s="37" t="s">
        <v>1294</v>
      </c>
      <c r="F700" s="38">
        <v>856</v>
      </c>
      <c r="G700" s="38">
        <v>1113</v>
      </c>
      <c r="H700" s="41" t="s">
        <v>8</v>
      </c>
      <c r="I700" s="40" t="s">
        <v>236</v>
      </c>
    </row>
    <row r="701" spans="1:223" s="9" customFormat="1" ht="28.5" customHeight="1" x14ac:dyDescent="0.2">
      <c r="A701" s="35">
        <f t="shared" si="26"/>
        <v>676</v>
      </c>
      <c r="B701" s="2" t="s">
        <v>198</v>
      </c>
      <c r="C701" s="2" t="s">
        <v>2120</v>
      </c>
      <c r="D701" s="2">
        <v>2009.4</v>
      </c>
      <c r="E701" s="37" t="s">
        <v>1266</v>
      </c>
      <c r="F701" s="38">
        <v>5459</v>
      </c>
      <c r="G701" s="38">
        <v>9511</v>
      </c>
      <c r="H701" s="39" t="s">
        <v>6</v>
      </c>
      <c r="I701" s="40" t="s">
        <v>236</v>
      </c>
      <c r="J701" s="141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</row>
    <row r="702" spans="1:223" s="9" customFormat="1" ht="28.2" customHeight="1" x14ac:dyDescent="0.2">
      <c r="A702" s="35">
        <f t="shared" si="26"/>
        <v>677</v>
      </c>
      <c r="B702" s="2" t="s">
        <v>67</v>
      </c>
      <c r="C702" s="2" t="s">
        <v>2120</v>
      </c>
      <c r="D702" s="2">
        <v>2009.4</v>
      </c>
      <c r="E702" s="37" t="s">
        <v>1267</v>
      </c>
      <c r="F702" s="38">
        <v>2630</v>
      </c>
      <c r="G702" s="38">
        <v>6602</v>
      </c>
      <c r="H702" s="39" t="s">
        <v>6</v>
      </c>
      <c r="I702" s="40" t="s">
        <v>236</v>
      </c>
      <c r="J702" s="143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</row>
    <row r="703" spans="1:223" s="13" customFormat="1" ht="28.5" customHeight="1" x14ac:dyDescent="0.2">
      <c r="A703" s="35">
        <f t="shared" si="26"/>
        <v>678</v>
      </c>
      <c r="B703" s="2" t="s">
        <v>126</v>
      </c>
      <c r="C703" s="2" t="s">
        <v>2120</v>
      </c>
      <c r="D703" s="2">
        <v>2009.11</v>
      </c>
      <c r="E703" s="37" t="s">
        <v>1053</v>
      </c>
      <c r="F703" s="38">
        <v>153</v>
      </c>
      <c r="G703" s="38">
        <v>191</v>
      </c>
      <c r="H703" s="41" t="s">
        <v>6</v>
      </c>
      <c r="I703" s="40" t="s">
        <v>236</v>
      </c>
    </row>
    <row r="704" spans="1:223" s="9" customFormat="1" ht="28.5" customHeight="1" x14ac:dyDescent="0.2">
      <c r="A704" s="35">
        <f t="shared" si="26"/>
        <v>679</v>
      </c>
      <c r="B704" s="2" t="s">
        <v>123</v>
      </c>
      <c r="C704" s="2" t="s">
        <v>2120</v>
      </c>
      <c r="D704" s="2">
        <v>2009.12</v>
      </c>
      <c r="E704" s="37" t="s">
        <v>1275</v>
      </c>
      <c r="F704" s="38">
        <v>19644</v>
      </c>
      <c r="G704" s="38">
        <v>39848</v>
      </c>
      <c r="H704" s="41" t="s">
        <v>6</v>
      </c>
      <c r="I704" s="40" t="s">
        <v>236</v>
      </c>
      <c r="J704" s="141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  <c r="CA704" s="66"/>
      <c r="CB704" s="66"/>
      <c r="CC704" s="66"/>
      <c r="CD704" s="66"/>
      <c r="CE704" s="66"/>
      <c r="CF704" s="66"/>
      <c r="CG704" s="66"/>
      <c r="CH704" s="66"/>
      <c r="CI704" s="66"/>
      <c r="CJ704" s="66"/>
      <c r="CK704" s="66"/>
      <c r="CL704" s="66"/>
      <c r="CM704" s="66"/>
      <c r="CN704" s="66"/>
      <c r="CO704" s="66"/>
      <c r="CP704" s="66"/>
      <c r="CQ704" s="66"/>
      <c r="CR704" s="66"/>
      <c r="CS704" s="66"/>
      <c r="CT704" s="66"/>
      <c r="CU704" s="66"/>
      <c r="CV704" s="66"/>
      <c r="CW704" s="66"/>
      <c r="CX704" s="66"/>
      <c r="CY704" s="66"/>
      <c r="CZ704" s="66"/>
      <c r="DA704" s="66"/>
      <c r="DB704" s="66"/>
      <c r="DC704" s="66"/>
      <c r="DD704" s="66"/>
      <c r="DE704" s="66"/>
      <c r="DF704" s="66"/>
      <c r="DG704" s="66"/>
      <c r="DH704" s="66"/>
      <c r="DI704" s="66"/>
      <c r="DJ704" s="66"/>
      <c r="DK704" s="66"/>
      <c r="DL704" s="66"/>
      <c r="DM704" s="66"/>
      <c r="DN704" s="66"/>
      <c r="DO704" s="66"/>
      <c r="DP704" s="66"/>
      <c r="DQ704" s="66"/>
      <c r="DR704" s="66"/>
      <c r="DS704" s="66"/>
      <c r="DT704" s="66"/>
      <c r="DU704" s="66"/>
      <c r="DV704" s="66"/>
      <c r="DW704" s="66"/>
      <c r="DX704" s="66"/>
      <c r="DY704" s="66"/>
      <c r="DZ704" s="66"/>
      <c r="EA704" s="66"/>
      <c r="EB704" s="66"/>
      <c r="EC704" s="66"/>
      <c r="ED704" s="66"/>
      <c r="EE704" s="66"/>
      <c r="EF704" s="66"/>
      <c r="EG704" s="66"/>
      <c r="EH704" s="66"/>
      <c r="EI704" s="66"/>
      <c r="EJ704" s="66"/>
      <c r="EK704" s="66"/>
      <c r="EL704" s="66"/>
      <c r="EM704" s="66"/>
      <c r="EN704" s="66"/>
      <c r="EO704" s="66"/>
      <c r="EP704" s="66"/>
      <c r="EQ704" s="66"/>
      <c r="ER704" s="66"/>
      <c r="ES704" s="66"/>
      <c r="ET704" s="66"/>
      <c r="EU704" s="66"/>
      <c r="EV704" s="66"/>
      <c r="EW704" s="66"/>
      <c r="EX704" s="66"/>
      <c r="EY704" s="66"/>
      <c r="EZ704" s="66"/>
      <c r="FA704" s="66"/>
      <c r="FB704" s="66"/>
      <c r="FC704" s="66"/>
      <c r="FD704" s="66"/>
      <c r="FE704" s="66"/>
      <c r="FF704" s="66"/>
      <c r="FG704" s="66"/>
      <c r="FH704" s="66"/>
      <c r="FI704" s="66"/>
      <c r="FJ704" s="66"/>
      <c r="FK704" s="66"/>
      <c r="FL704" s="66"/>
      <c r="FM704" s="66"/>
      <c r="FN704" s="66"/>
      <c r="FO704" s="66"/>
      <c r="FP704" s="66"/>
      <c r="FQ704" s="66"/>
      <c r="FR704" s="66"/>
      <c r="FS704" s="66"/>
      <c r="FT704" s="66"/>
      <c r="FU704" s="66"/>
      <c r="FV704" s="66"/>
      <c r="FW704" s="66"/>
      <c r="FX704" s="66"/>
      <c r="FY704" s="66"/>
      <c r="FZ704" s="66"/>
      <c r="GA704" s="66"/>
      <c r="GB704" s="66"/>
      <c r="GC704" s="66"/>
      <c r="GD704" s="66"/>
      <c r="GE704" s="66"/>
      <c r="GF704" s="66"/>
      <c r="GG704" s="66"/>
      <c r="GH704" s="66"/>
      <c r="GI704" s="66"/>
      <c r="GJ704" s="66"/>
      <c r="GK704" s="66"/>
      <c r="GL704" s="66"/>
      <c r="GM704" s="66"/>
      <c r="GN704" s="66"/>
      <c r="GO704" s="66"/>
      <c r="GP704" s="66"/>
      <c r="GQ704" s="66"/>
      <c r="GR704" s="66"/>
      <c r="GS704" s="66"/>
      <c r="GT704" s="66"/>
      <c r="GU704" s="66"/>
      <c r="GV704" s="66"/>
      <c r="GW704" s="66"/>
      <c r="GX704" s="66"/>
      <c r="GY704" s="66"/>
      <c r="GZ704" s="66"/>
      <c r="HA704" s="66"/>
      <c r="HB704" s="66"/>
      <c r="HC704" s="66"/>
      <c r="HD704" s="66"/>
      <c r="HE704" s="66"/>
      <c r="HF704" s="66"/>
      <c r="HG704" s="66"/>
      <c r="HH704" s="66"/>
      <c r="HI704" s="66"/>
      <c r="HJ704" s="66"/>
      <c r="HK704" s="66"/>
      <c r="HL704" s="66"/>
      <c r="HM704" s="66"/>
      <c r="HN704" s="66"/>
      <c r="HO704" s="66"/>
    </row>
    <row r="705" spans="1:238" s="13" customFormat="1" ht="28.5" customHeight="1" x14ac:dyDescent="0.2">
      <c r="A705" s="35">
        <f t="shared" si="26"/>
        <v>680</v>
      </c>
      <c r="B705" s="2" t="s">
        <v>129</v>
      </c>
      <c r="C705" s="2" t="s">
        <v>2120</v>
      </c>
      <c r="D705" s="2">
        <v>2010.1</v>
      </c>
      <c r="E705" s="37" t="s">
        <v>950</v>
      </c>
      <c r="F705" s="38">
        <v>206</v>
      </c>
      <c r="G705" s="38">
        <v>133</v>
      </c>
      <c r="H705" s="41" t="s">
        <v>6</v>
      </c>
      <c r="I705" s="40" t="s">
        <v>236</v>
      </c>
    </row>
    <row r="706" spans="1:238" s="9" customFormat="1" ht="28.5" customHeight="1" x14ac:dyDescent="0.2">
      <c r="A706" s="35">
        <f t="shared" si="26"/>
        <v>681</v>
      </c>
      <c r="B706" s="2" t="s">
        <v>168</v>
      </c>
      <c r="C706" s="2" t="s">
        <v>2120</v>
      </c>
      <c r="D706" s="2">
        <v>2010.8</v>
      </c>
      <c r="E706" s="37" t="s">
        <v>1230</v>
      </c>
      <c r="F706" s="38">
        <v>3512</v>
      </c>
      <c r="G706" s="38">
        <v>3748</v>
      </c>
      <c r="H706" s="41" t="s">
        <v>6</v>
      </c>
      <c r="I706" s="40" t="s">
        <v>236</v>
      </c>
      <c r="J706" s="141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  <c r="CA706" s="66"/>
      <c r="CB706" s="66"/>
      <c r="CC706" s="66"/>
      <c r="CD706" s="66"/>
      <c r="CE706" s="66"/>
      <c r="CF706" s="66"/>
      <c r="CG706" s="66"/>
      <c r="CH706" s="66"/>
      <c r="CI706" s="66"/>
      <c r="CJ706" s="66"/>
      <c r="CK706" s="66"/>
      <c r="CL706" s="66"/>
      <c r="CM706" s="66"/>
      <c r="CN706" s="66"/>
      <c r="CO706" s="66"/>
      <c r="CP706" s="66"/>
      <c r="CQ706" s="66"/>
      <c r="CR706" s="66"/>
      <c r="CS706" s="66"/>
      <c r="CT706" s="66"/>
      <c r="CU706" s="66"/>
      <c r="CV706" s="66"/>
      <c r="CW706" s="66"/>
      <c r="CX706" s="66"/>
      <c r="CY706" s="66"/>
      <c r="CZ706" s="66"/>
      <c r="DA706" s="66"/>
      <c r="DB706" s="66"/>
      <c r="DC706" s="66"/>
      <c r="DD706" s="66"/>
      <c r="DE706" s="66"/>
      <c r="DF706" s="66"/>
      <c r="DG706" s="66"/>
      <c r="DH706" s="66"/>
      <c r="DI706" s="66"/>
      <c r="DJ706" s="66"/>
      <c r="DK706" s="66"/>
      <c r="DL706" s="66"/>
      <c r="DM706" s="66"/>
      <c r="DN706" s="66"/>
      <c r="DO706" s="66"/>
      <c r="DP706" s="66"/>
      <c r="DQ706" s="66"/>
      <c r="DR706" s="66"/>
      <c r="DS706" s="66"/>
      <c r="DT706" s="66"/>
      <c r="DU706" s="66"/>
      <c r="DV706" s="66"/>
      <c r="DW706" s="66"/>
      <c r="DX706" s="66"/>
      <c r="DY706" s="66"/>
      <c r="DZ706" s="66"/>
      <c r="EA706" s="66"/>
      <c r="EB706" s="66"/>
      <c r="EC706" s="66"/>
      <c r="ED706" s="66"/>
      <c r="EE706" s="66"/>
      <c r="EF706" s="66"/>
      <c r="EG706" s="66"/>
      <c r="EH706" s="66"/>
      <c r="EI706" s="66"/>
      <c r="EJ706" s="66"/>
      <c r="EK706" s="66"/>
      <c r="EL706" s="66"/>
      <c r="EM706" s="66"/>
      <c r="EN706" s="66"/>
      <c r="EO706" s="66"/>
      <c r="EP706" s="66"/>
      <c r="EQ706" s="66"/>
      <c r="ER706" s="66"/>
      <c r="ES706" s="66"/>
      <c r="ET706" s="66"/>
      <c r="EU706" s="66"/>
      <c r="EV706" s="66"/>
      <c r="EW706" s="66"/>
      <c r="EX706" s="66"/>
      <c r="EY706" s="66"/>
      <c r="EZ706" s="66"/>
      <c r="FA706" s="66"/>
      <c r="FB706" s="66"/>
      <c r="FC706" s="66"/>
      <c r="FD706" s="66"/>
      <c r="FE706" s="66"/>
      <c r="FF706" s="66"/>
      <c r="FG706" s="66"/>
      <c r="FH706" s="66"/>
      <c r="FI706" s="66"/>
      <c r="FJ706" s="66"/>
      <c r="FK706" s="66"/>
      <c r="FL706" s="66"/>
      <c r="FM706" s="66"/>
      <c r="FN706" s="66"/>
      <c r="FO706" s="66"/>
      <c r="FP706" s="66"/>
      <c r="FQ706" s="66"/>
      <c r="FR706" s="66"/>
      <c r="FS706" s="66"/>
      <c r="FT706" s="66"/>
      <c r="FU706" s="66"/>
      <c r="FV706" s="66"/>
      <c r="FW706" s="66"/>
      <c r="FX706" s="66"/>
      <c r="FY706" s="66"/>
      <c r="FZ706" s="66"/>
      <c r="GA706" s="66"/>
      <c r="GB706" s="66"/>
      <c r="GC706" s="66"/>
      <c r="GD706" s="66"/>
      <c r="GE706" s="66"/>
      <c r="GF706" s="66"/>
      <c r="GG706" s="66"/>
      <c r="GH706" s="66"/>
      <c r="GI706" s="66"/>
      <c r="GJ706" s="66"/>
      <c r="GK706" s="66"/>
      <c r="GL706" s="66"/>
      <c r="GM706" s="66"/>
      <c r="GN706" s="66"/>
      <c r="GO706" s="66"/>
      <c r="GP706" s="66"/>
      <c r="GQ706" s="66"/>
      <c r="GR706" s="66"/>
      <c r="GS706" s="66"/>
      <c r="GT706" s="66"/>
      <c r="GU706" s="66"/>
      <c r="GV706" s="66"/>
      <c r="GW706" s="66"/>
      <c r="GX706" s="66"/>
      <c r="GY706" s="66"/>
      <c r="GZ706" s="66"/>
      <c r="HA706" s="66"/>
      <c r="HB706" s="66"/>
      <c r="HC706" s="66"/>
      <c r="HD706" s="66"/>
      <c r="HE706" s="66"/>
      <c r="HF706" s="66"/>
      <c r="HG706" s="66"/>
      <c r="HH706" s="66"/>
      <c r="HI706" s="66"/>
      <c r="HJ706" s="66"/>
      <c r="HK706" s="66"/>
      <c r="HL706" s="66"/>
      <c r="HM706" s="66"/>
      <c r="HN706" s="66"/>
      <c r="HO706" s="66"/>
    </row>
    <row r="707" spans="1:238" s="9" customFormat="1" ht="28.5" customHeight="1" x14ac:dyDescent="0.2">
      <c r="A707" s="35">
        <f t="shared" si="26"/>
        <v>682</v>
      </c>
      <c r="B707" s="2" t="s">
        <v>311</v>
      </c>
      <c r="C707" s="2" t="s">
        <v>2120</v>
      </c>
      <c r="D707" s="2">
        <v>2010.8</v>
      </c>
      <c r="E707" s="37" t="s">
        <v>1232</v>
      </c>
      <c r="F707" s="38">
        <v>3209</v>
      </c>
      <c r="G707" s="38">
        <v>4052</v>
      </c>
      <c r="H707" s="41" t="s">
        <v>6</v>
      </c>
      <c r="I707" s="40" t="s">
        <v>236</v>
      </c>
      <c r="J707" s="141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  <c r="CA707" s="66"/>
      <c r="CB707" s="66"/>
      <c r="CC707" s="66"/>
      <c r="CD707" s="66"/>
      <c r="CE707" s="66"/>
      <c r="CF707" s="66"/>
      <c r="CG707" s="66"/>
      <c r="CH707" s="66"/>
      <c r="CI707" s="66"/>
      <c r="CJ707" s="66"/>
      <c r="CK707" s="66"/>
      <c r="CL707" s="66"/>
      <c r="CM707" s="66"/>
      <c r="CN707" s="66"/>
      <c r="CO707" s="66"/>
      <c r="CP707" s="66"/>
      <c r="CQ707" s="66"/>
      <c r="CR707" s="66"/>
      <c r="CS707" s="66"/>
      <c r="CT707" s="66"/>
      <c r="CU707" s="66"/>
      <c r="CV707" s="66"/>
      <c r="CW707" s="66"/>
      <c r="CX707" s="66"/>
      <c r="CY707" s="66"/>
      <c r="CZ707" s="66"/>
      <c r="DA707" s="66"/>
      <c r="DB707" s="66"/>
      <c r="DC707" s="66"/>
      <c r="DD707" s="66"/>
      <c r="DE707" s="66"/>
      <c r="DF707" s="66"/>
      <c r="DG707" s="66"/>
      <c r="DH707" s="66"/>
      <c r="DI707" s="66"/>
      <c r="DJ707" s="66"/>
      <c r="DK707" s="66"/>
      <c r="DL707" s="66"/>
      <c r="DM707" s="66"/>
      <c r="DN707" s="66"/>
      <c r="DO707" s="66"/>
      <c r="DP707" s="66"/>
      <c r="DQ707" s="66"/>
      <c r="DR707" s="66"/>
      <c r="DS707" s="66"/>
      <c r="DT707" s="66"/>
      <c r="DU707" s="66"/>
      <c r="DV707" s="66"/>
      <c r="DW707" s="66"/>
      <c r="DX707" s="66"/>
      <c r="DY707" s="66"/>
      <c r="DZ707" s="66"/>
      <c r="EA707" s="66"/>
      <c r="EB707" s="66"/>
      <c r="EC707" s="66"/>
      <c r="ED707" s="66"/>
      <c r="EE707" s="66"/>
      <c r="EF707" s="66"/>
      <c r="EG707" s="66"/>
      <c r="EH707" s="66"/>
      <c r="EI707" s="66"/>
      <c r="EJ707" s="66"/>
      <c r="EK707" s="66"/>
      <c r="EL707" s="66"/>
      <c r="EM707" s="66"/>
      <c r="EN707" s="66"/>
      <c r="EO707" s="66"/>
      <c r="EP707" s="66"/>
      <c r="EQ707" s="66"/>
      <c r="ER707" s="66"/>
      <c r="ES707" s="66"/>
      <c r="ET707" s="66"/>
      <c r="EU707" s="66"/>
      <c r="EV707" s="66"/>
      <c r="EW707" s="66"/>
      <c r="EX707" s="66"/>
      <c r="EY707" s="66"/>
      <c r="EZ707" s="66"/>
      <c r="FA707" s="66"/>
      <c r="FB707" s="66"/>
      <c r="FC707" s="66"/>
      <c r="FD707" s="66"/>
      <c r="FE707" s="66"/>
      <c r="FF707" s="66"/>
      <c r="FG707" s="66"/>
      <c r="FH707" s="66"/>
      <c r="FI707" s="66"/>
      <c r="FJ707" s="66"/>
      <c r="FK707" s="66"/>
      <c r="FL707" s="66"/>
      <c r="FM707" s="66"/>
      <c r="FN707" s="66"/>
      <c r="FO707" s="66"/>
      <c r="FP707" s="66"/>
      <c r="FQ707" s="66"/>
      <c r="FR707" s="66"/>
      <c r="FS707" s="66"/>
      <c r="FT707" s="66"/>
      <c r="FU707" s="66"/>
      <c r="FV707" s="66"/>
      <c r="FW707" s="66"/>
      <c r="FX707" s="66"/>
      <c r="FY707" s="66"/>
      <c r="FZ707" s="66"/>
      <c r="GA707" s="66"/>
      <c r="GB707" s="66"/>
      <c r="GC707" s="66"/>
      <c r="GD707" s="66"/>
      <c r="GE707" s="66"/>
      <c r="GF707" s="66"/>
      <c r="GG707" s="66"/>
      <c r="GH707" s="66"/>
      <c r="GI707" s="66"/>
      <c r="GJ707" s="66"/>
      <c r="GK707" s="66"/>
      <c r="GL707" s="66"/>
      <c r="GM707" s="66"/>
      <c r="GN707" s="66"/>
      <c r="GO707" s="66"/>
      <c r="GP707" s="66"/>
      <c r="GQ707" s="66"/>
      <c r="GR707" s="66"/>
      <c r="GS707" s="66"/>
      <c r="GT707" s="66"/>
      <c r="GU707" s="66"/>
      <c r="GV707" s="66"/>
      <c r="GW707" s="66"/>
      <c r="GX707" s="66"/>
      <c r="GY707" s="66"/>
      <c r="GZ707" s="66"/>
      <c r="HA707" s="66"/>
      <c r="HB707" s="66"/>
      <c r="HC707" s="66"/>
      <c r="HD707" s="66"/>
      <c r="HE707" s="66"/>
      <c r="HF707" s="66"/>
      <c r="HG707" s="66"/>
      <c r="HH707" s="66"/>
      <c r="HI707" s="66"/>
      <c r="HJ707" s="66"/>
      <c r="HK707" s="66"/>
      <c r="HL707" s="66"/>
      <c r="HM707" s="66"/>
      <c r="HN707" s="66"/>
      <c r="HO707" s="66"/>
    </row>
    <row r="708" spans="1:238" s="9" customFormat="1" ht="28.5" customHeight="1" x14ac:dyDescent="0.2">
      <c r="A708" s="35">
        <f t="shared" si="26"/>
        <v>683</v>
      </c>
      <c r="B708" s="2" t="s">
        <v>312</v>
      </c>
      <c r="C708" s="2" t="s">
        <v>2120</v>
      </c>
      <c r="D708" s="2">
        <v>2010.8</v>
      </c>
      <c r="E708" s="37" t="s">
        <v>1232</v>
      </c>
      <c r="F708" s="38">
        <v>2549</v>
      </c>
      <c r="G708" s="38">
        <v>3169</v>
      </c>
      <c r="H708" s="41" t="s">
        <v>6</v>
      </c>
      <c r="I708" s="40" t="s">
        <v>236</v>
      </c>
      <c r="J708" s="141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  <c r="CA708" s="66"/>
      <c r="CB708" s="66"/>
      <c r="CC708" s="66"/>
      <c r="CD708" s="66"/>
      <c r="CE708" s="66"/>
      <c r="CF708" s="66"/>
      <c r="CG708" s="66"/>
      <c r="CH708" s="66"/>
      <c r="CI708" s="66"/>
      <c r="CJ708" s="66"/>
      <c r="CK708" s="66"/>
      <c r="CL708" s="66"/>
      <c r="CM708" s="66"/>
      <c r="CN708" s="66"/>
      <c r="CO708" s="66"/>
      <c r="CP708" s="66"/>
      <c r="CQ708" s="66"/>
      <c r="CR708" s="66"/>
      <c r="CS708" s="66"/>
      <c r="CT708" s="66"/>
      <c r="CU708" s="66"/>
      <c r="CV708" s="66"/>
      <c r="CW708" s="66"/>
      <c r="CX708" s="66"/>
      <c r="CY708" s="66"/>
      <c r="CZ708" s="66"/>
      <c r="DA708" s="66"/>
      <c r="DB708" s="66"/>
      <c r="DC708" s="66"/>
      <c r="DD708" s="66"/>
      <c r="DE708" s="66"/>
      <c r="DF708" s="66"/>
      <c r="DG708" s="66"/>
      <c r="DH708" s="66"/>
      <c r="DI708" s="66"/>
      <c r="DJ708" s="66"/>
      <c r="DK708" s="66"/>
      <c r="DL708" s="66"/>
      <c r="DM708" s="66"/>
      <c r="DN708" s="66"/>
      <c r="DO708" s="66"/>
      <c r="DP708" s="66"/>
      <c r="DQ708" s="66"/>
      <c r="DR708" s="66"/>
      <c r="DS708" s="66"/>
      <c r="DT708" s="66"/>
      <c r="DU708" s="66"/>
      <c r="DV708" s="66"/>
      <c r="DW708" s="66"/>
      <c r="DX708" s="66"/>
      <c r="DY708" s="66"/>
      <c r="DZ708" s="66"/>
      <c r="EA708" s="66"/>
      <c r="EB708" s="66"/>
      <c r="EC708" s="66"/>
      <c r="ED708" s="66"/>
      <c r="EE708" s="66"/>
      <c r="EF708" s="66"/>
      <c r="EG708" s="66"/>
      <c r="EH708" s="66"/>
      <c r="EI708" s="66"/>
      <c r="EJ708" s="66"/>
      <c r="EK708" s="66"/>
      <c r="EL708" s="66"/>
      <c r="EM708" s="66"/>
      <c r="EN708" s="66"/>
      <c r="EO708" s="66"/>
      <c r="EP708" s="66"/>
      <c r="EQ708" s="66"/>
      <c r="ER708" s="66"/>
      <c r="ES708" s="66"/>
      <c r="ET708" s="66"/>
      <c r="EU708" s="66"/>
      <c r="EV708" s="66"/>
      <c r="EW708" s="66"/>
      <c r="EX708" s="66"/>
      <c r="EY708" s="66"/>
      <c r="EZ708" s="66"/>
      <c r="FA708" s="66"/>
      <c r="FB708" s="66"/>
      <c r="FC708" s="66"/>
      <c r="FD708" s="66"/>
      <c r="FE708" s="66"/>
      <c r="FF708" s="66"/>
      <c r="FG708" s="66"/>
      <c r="FH708" s="66"/>
      <c r="FI708" s="66"/>
      <c r="FJ708" s="66"/>
      <c r="FK708" s="66"/>
      <c r="FL708" s="66"/>
      <c r="FM708" s="66"/>
      <c r="FN708" s="66"/>
      <c r="FO708" s="66"/>
      <c r="FP708" s="66"/>
      <c r="FQ708" s="66"/>
      <c r="FR708" s="66"/>
      <c r="FS708" s="66"/>
      <c r="FT708" s="66"/>
      <c r="FU708" s="66"/>
      <c r="FV708" s="66"/>
      <c r="FW708" s="66"/>
      <c r="FX708" s="66"/>
      <c r="FY708" s="66"/>
      <c r="FZ708" s="66"/>
      <c r="GA708" s="66"/>
      <c r="GB708" s="66"/>
      <c r="GC708" s="66"/>
      <c r="GD708" s="66"/>
      <c r="GE708" s="66"/>
      <c r="GF708" s="66"/>
      <c r="GG708" s="66"/>
      <c r="GH708" s="66"/>
      <c r="GI708" s="66"/>
      <c r="GJ708" s="66"/>
      <c r="GK708" s="66"/>
      <c r="GL708" s="66"/>
      <c r="GM708" s="66"/>
      <c r="GN708" s="66"/>
      <c r="GO708" s="66"/>
      <c r="GP708" s="66"/>
      <c r="GQ708" s="66"/>
      <c r="GR708" s="66"/>
      <c r="GS708" s="66"/>
      <c r="GT708" s="66"/>
      <c r="GU708" s="66"/>
      <c r="GV708" s="66"/>
      <c r="GW708" s="66"/>
      <c r="GX708" s="66"/>
      <c r="GY708" s="66"/>
      <c r="GZ708" s="66"/>
      <c r="HA708" s="66"/>
      <c r="HB708" s="66"/>
      <c r="HC708" s="66"/>
      <c r="HD708" s="66"/>
      <c r="HE708" s="66"/>
      <c r="HF708" s="66"/>
      <c r="HG708" s="66"/>
      <c r="HH708" s="66"/>
      <c r="HI708" s="66"/>
      <c r="HJ708" s="66"/>
      <c r="HK708" s="66"/>
      <c r="HL708" s="66"/>
      <c r="HM708" s="66"/>
      <c r="HN708" s="66"/>
      <c r="HO708" s="66"/>
    </row>
    <row r="709" spans="1:238" s="9" customFormat="1" ht="28.5" customHeight="1" x14ac:dyDescent="0.2">
      <c r="A709" s="35">
        <f t="shared" si="26"/>
        <v>684</v>
      </c>
      <c r="B709" s="2" t="s">
        <v>313</v>
      </c>
      <c r="C709" s="2" t="s">
        <v>2120</v>
      </c>
      <c r="D709" s="2">
        <v>2010.8</v>
      </c>
      <c r="E709" s="37" t="s">
        <v>1232</v>
      </c>
      <c r="F709" s="38">
        <v>1180</v>
      </c>
      <c r="G709" s="38">
        <v>1483</v>
      </c>
      <c r="H709" s="41" t="s">
        <v>6</v>
      </c>
      <c r="I709" s="40" t="s">
        <v>236</v>
      </c>
      <c r="J709" s="2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  <c r="CA709" s="66"/>
      <c r="CB709" s="66"/>
      <c r="CC709" s="66"/>
      <c r="CD709" s="66"/>
      <c r="CE709" s="66"/>
      <c r="CF709" s="66"/>
      <c r="CG709" s="66"/>
      <c r="CH709" s="66"/>
      <c r="CI709" s="66"/>
      <c r="CJ709" s="66"/>
      <c r="CK709" s="66"/>
      <c r="CL709" s="66"/>
      <c r="CM709" s="66"/>
      <c r="CN709" s="66"/>
      <c r="CO709" s="66"/>
      <c r="CP709" s="66"/>
      <c r="CQ709" s="66"/>
      <c r="CR709" s="66"/>
      <c r="CS709" s="66"/>
      <c r="CT709" s="66"/>
      <c r="CU709" s="66"/>
      <c r="CV709" s="66"/>
      <c r="CW709" s="66"/>
      <c r="CX709" s="66"/>
      <c r="CY709" s="66"/>
      <c r="CZ709" s="66"/>
      <c r="DA709" s="66"/>
      <c r="DB709" s="66"/>
      <c r="DC709" s="66"/>
      <c r="DD709" s="66"/>
      <c r="DE709" s="66"/>
      <c r="DF709" s="66"/>
      <c r="DG709" s="66"/>
      <c r="DH709" s="66"/>
      <c r="DI709" s="66"/>
      <c r="DJ709" s="66"/>
      <c r="DK709" s="66"/>
      <c r="DL709" s="66"/>
      <c r="DM709" s="66"/>
      <c r="DN709" s="66"/>
      <c r="DO709" s="66"/>
      <c r="DP709" s="66"/>
      <c r="DQ709" s="66"/>
      <c r="DR709" s="66"/>
      <c r="DS709" s="66"/>
      <c r="DT709" s="66"/>
      <c r="DU709" s="66"/>
      <c r="DV709" s="66"/>
      <c r="DW709" s="66"/>
      <c r="DX709" s="66"/>
      <c r="DY709" s="66"/>
      <c r="DZ709" s="66"/>
      <c r="EA709" s="66"/>
      <c r="EB709" s="66"/>
      <c r="EC709" s="66"/>
      <c r="ED709" s="66"/>
      <c r="EE709" s="66"/>
      <c r="EF709" s="66"/>
      <c r="EG709" s="66"/>
      <c r="EH709" s="66"/>
      <c r="EI709" s="66"/>
      <c r="EJ709" s="66"/>
      <c r="EK709" s="66"/>
      <c r="EL709" s="66"/>
      <c r="EM709" s="66"/>
      <c r="EN709" s="66"/>
      <c r="EO709" s="66"/>
      <c r="EP709" s="66"/>
      <c r="EQ709" s="66"/>
      <c r="ER709" s="66"/>
      <c r="ES709" s="66"/>
      <c r="ET709" s="66"/>
      <c r="EU709" s="66"/>
      <c r="EV709" s="66"/>
      <c r="EW709" s="66"/>
      <c r="EX709" s="66"/>
      <c r="EY709" s="66"/>
      <c r="EZ709" s="66"/>
      <c r="FA709" s="66"/>
      <c r="FB709" s="66"/>
      <c r="FC709" s="66"/>
      <c r="FD709" s="66"/>
      <c r="FE709" s="66"/>
      <c r="FF709" s="66"/>
      <c r="FG709" s="66"/>
      <c r="FH709" s="66"/>
      <c r="FI709" s="66"/>
      <c r="FJ709" s="66"/>
      <c r="FK709" s="66"/>
      <c r="FL709" s="66"/>
      <c r="FM709" s="66"/>
      <c r="FN709" s="66"/>
      <c r="FO709" s="66"/>
      <c r="FP709" s="66"/>
      <c r="FQ709" s="66"/>
      <c r="FR709" s="66"/>
      <c r="FS709" s="66"/>
      <c r="FT709" s="66"/>
      <c r="FU709" s="66"/>
      <c r="FV709" s="66"/>
      <c r="FW709" s="66"/>
      <c r="FX709" s="66"/>
      <c r="FY709" s="66"/>
      <c r="FZ709" s="66"/>
      <c r="GA709" s="66"/>
      <c r="GB709" s="66"/>
      <c r="GC709" s="66"/>
      <c r="GD709" s="66"/>
      <c r="GE709" s="66"/>
      <c r="GF709" s="66"/>
      <c r="GG709" s="66"/>
      <c r="GH709" s="66"/>
      <c r="GI709" s="66"/>
      <c r="GJ709" s="66"/>
      <c r="GK709" s="66"/>
      <c r="GL709" s="66"/>
      <c r="GM709" s="66"/>
      <c r="GN709" s="66"/>
      <c r="GO709" s="66"/>
      <c r="GP709" s="66"/>
      <c r="GQ709" s="66"/>
      <c r="GR709" s="66"/>
      <c r="GS709" s="66"/>
      <c r="GT709" s="66"/>
      <c r="GU709" s="66"/>
      <c r="GV709" s="66"/>
      <c r="GW709" s="66"/>
      <c r="GX709" s="66"/>
      <c r="GY709" s="66"/>
      <c r="GZ709" s="66"/>
      <c r="HA709" s="66"/>
      <c r="HB709" s="66"/>
      <c r="HC709" s="66"/>
      <c r="HD709" s="66"/>
      <c r="HE709" s="66"/>
      <c r="HF709" s="66"/>
      <c r="HG709" s="66"/>
      <c r="HH709" s="66"/>
      <c r="HI709" s="66"/>
      <c r="HJ709" s="66"/>
      <c r="HK709" s="66"/>
      <c r="HL709" s="66"/>
      <c r="HM709" s="66"/>
      <c r="HN709" s="66"/>
      <c r="HO709" s="66"/>
    </row>
    <row r="710" spans="1:238" s="9" customFormat="1" ht="28.5" customHeight="1" x14ac:dyDescent="0.2">
      <c r="A710" s="35">
        <f t="shared" si="26"/>
        <v>685</v>
      </c>
      <c r="B710" s="2" t="s">
        <v>314</v>
      </c>
      <c r="C710" s="2" t="s">
        <v>2120</v>
      </c>
      <c r="D710" s="2">
        <v>2010.8</v>
      </c>
      <c r="E710" s="37" t="s">
        <v>1232</v>
      </c>
      <c r="F710" s="38">
        <v>2551</v>
      </c>
      <c r="G710" s="38">
        <v>1789</v>
      </c>
      <c r="H710" s="41" t="s">
        <v>6</v>
      </c>
      <c r="I710" s="40" t="s">
        <v>236</v>
      </c>
      <c r="J710" s="2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  <c r="CA710" s="66"/>
      <c r="CB710" s="66"/>
      <c r="CC710" s="66"/>
      <c r="CD710" s="66"/>
      <c r="CE710" s="66"/>
      <c r="CF710" s="66"/>
      <c r="CG710" s="66"/>
      <c r="CH710" s="66"/>
      <c r="CI710" s="66"/>
      <c r="CJ710" s="66"/>
      <c r="CK710" s="66"/>
      <c r="CL710" s="66"/>
      <c r="CM710" s="66"/>
      <c r="CN710" s="66"/>
      <c r="CO710" s="66"/>
      <c r="CP710" s="66"/>
      <c r="CQ710" s="66"/>
      <c r="CR710" s="66"/>
      <c r="CS710" s="66"/>
      <c r="CT710" s="66"/>
      <c r="CU710" s="66"/>
      <c r="CV710" s="66"/>
      <c r="CW710" s="66"/>
      <c r="CX710" s="66"/>
      <c r="CY710" s="66"/>
      <c r="CZ710" s="66"/>
      <c r="DA710" s="66"/>
      <c r="DB710" s="66"/>
      <c r="DC710" s="66"/>
      <c r="DD710" s="66"/>
      <c r="DE710" s="66"/>
      <c r="DF710" s="66"/>
      <c r="DG710" s="66"/>
      <c r="DH710" s="66"/>
      <c r="DI710" s="66"/>
      <c r="DJ710" s="66"/>
      <c r="DK710" s="66"/>
      <c r="DL710" s="66"/>
      <c r="DM710" s="66"/>
      <c r="DN710" s="66"/>
      <c r="DO710" s="66"/>
      <c r="DP710" s="66"/>
      <c r="DQ710" s="66"/>
      <c r="DR710" s="66"/>
      <c r="DS710" s="66"/>
      <c r="DT710" s="66"/>
      <c r="DU710" s="66"/>
      <c r="DV710" s="66"/>
      <c r="DW710" s="66"/>
      <c r="DX710" s="66"/>
      <c r="DY710" s="66"/>
      <c r="DZ710" s="66"/>
      <c r="EA710" s="66"/>
      <c r="EB710" s="66"/>
      <c r="EC710" s="66"/>
      <c r="ED710" s="66"/>
      <c r="EE710" s="66"/>
      <c r="EF710" s="66"/>
      <c r="EG710" s="66"/>
      <c r="EH710" s="66"/>
      <c r="EI710" s="66"/>
      <c r="EJ710" s="66"/>
      <c r="EK710" s="66"/>
      <c r="EL710" s="66"/>
      <c r="EM710" s="66"/>
      <c r="EN710" s="66"/>
      <c r="EO710" s="66"/>
      <c r="EP710" s="66"/>
      <c r="EQ710" s="66"/>
      <c r="ER710" s="66"/>
      <c r="ES710" s="66"/>
      <c r="ET710" s="66"/>
      <c r="EU710" s="66"/>
      <c r="EV710" s="66"/>
      <c r="EW710" s="66"/>
      <c r="EX710" s="66"/>
      <c r="EY710" s="66"/>
      <c r="EZ710" s="66"/>
      <c r="FA710" s="66"/>
      <c r="FB710" s="66"/>
      <c r="FC710" s="66"/>
      <c r="FD710" s="66"/>
      <c r="FE710" s="66"/>
      <c r="FF710" s="66"/>
      <c r="FG710" s="66"/>
      <c r="FH710" s="66"/>
      <c r="FI710" s="66"/>
      <c r="FJ710" s="66"/>
      <c r="FK710" s="66"/>
      <c r="FL710" s="66"/>
      <c r="FM710" s="66"/>
      <c r="FN710" s="66"/>
      <c r="FO710" s="66"/>
      <c r="FP710" s="66"/>
      <c r="FQ710" s="66"/>
      <c r="FR710" s="66"/>
      <c r="FS710" s="66"/>
      <c r="FT710" s="66"/>
      <c r="FU710" s="66"/>
      <c r="FV710" s="66"/>
      <c r="FW710" s="66"/>
      <c r="FX710" s="66"/>
      <c r="FY710" s="66"/>
      <c r="FZ710" s="66"/>
      <c r="GA710" s="66"/>
      <c r="GB710" s="66"/>
      <c r="GC710" s="66"/>
      <c r="GD710" s="66"/>
      <c r="GE710" s="66"/>
      <c r="GF710" s="66"/>
      <c r="GG710" s="66"/>
      <c r="GH710" s="66"/>
      <c r="GI710" s="66"/>
      <c r="GJ710" s="66"/>
      <c r="GK710" s="66"/>
      <c r="GL710" s="66"/>
      <c r="GM710" s="66"/>
      <c r="GN710" s="66"/>
      <c r="GO710" s="66"/>
      <c r="GP710" s="66"/>
      <c r="GQ710" s="66"/>
      <c r="GR710" s="66"/>
      <c r="GS710" s="66"/>
      <c r="GT710" s="66"/>
      <c r="GU710" s="66"/>
      <c r="GV710" s="66"/>
      <c r="GW710" s="66"/>
      <c r="GX710" s="66"/>
      <c r="GY710" s="66"/>
      <c r="GZ710" s="66"/>
      <c r="HA710" s="66"/>
      <c r="HB710" s="66"/>
      <c r="HC710" s="66"/>
      <c r="HD710" s="66"/>
      <c r="HE710" s="66"/>
      <c r="HF710" s="66"/>
      <c r="HG710" s="66"/>
      <c r="HH710" s="66"/>
      <c r="HI710" s="66"/>
      <c r="HJ710" s="66"/>
      <c r="HK710" s="66"/>
      <c r="HL710" s="66"/>
      <c r="HM710" s="66"/>
      <c r="HN710" s="66"/>
      <c r="HO710" s="66"/>
    </row>
    <row r="711" spans="1:238" ht="28.5" customHeight="1" x14ac:dyDescent="0.2">
      <c r="A711" s="35">
        <f t="shared" si="26"/>
        <v>686</v>
      </c>
      <c r="B711" s="2" t="s">
        <v>261</v>
      </c>
      <c r="C711" s="2" t="s">
        <v>2120</v>
      </c>
      <c r="D711" s="2">
        <v>2010.9</v>
      </c>
      <c r="E711" s="37" t="s">
        <v>1234</v>
      </c>
      <c r="F711" s="38">
        <v>26460</v>
      </c>
      <c r="G711" s="38">
        <v>56412</v>
      </c>
      <c r="H711" s="41" t="s">
        <v>124</v>
      </c>
      <c r="I711" s="40" t="s">
        <v>236</v>
      </c>
      <c r="J711" s="13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  <c r="GA711" s="9"/>
      <c r="GB711" s="9"/>
      <c r="GC711" s="9"/>
      <c r="GD711" s="9"/>
      <c r="GE711" s="9"/>
      <c r="GF711" s="9"/>
      <c r="GG711" s="9"/>
      <c r="GH711" s="9"/>
      <c r="GI711" s="9"/>
      <c r="GJ711" s="9"/>
      <c r="GK711" s="9"/>
      <c r="GL711" s="9"/>
      <c r="GM711" s="9"/>
      <c r="GN711" s="9"/>
      <c r="GO711" s="9"/>
      <c r="GP711" s="9"/>
      <c r="GQ711" s="9"/>
      <c r="GR711" s="9"/>
      <c r="GS711" s="9"/>
      <c r="GT711" s="9"/>
      <c r="GU711" s="9"/>
      <c r="GV711" s="9"/>
      <c r="GW711" s="9"/>
      <c r="GX711" s="9"/>
      <c r="GY711" s="9"/>
      <c r="GZ711" s="9"/>
      <c r="HA711" s="9"/>
      <c r="HB711" s="9"/>
      <c r="HC711" s="9"/>
      <c r="HD711" s="9"/>
      <c r="HE711" s="9"/>
      <c r="HF711" s="9"/>
      <c r="HG711" s="9"/>
      <c r="HH711" s="9"/>
      <c r="HI711" s="9"/>
      <c r="HJ711" s="9"/>
      <c r="HK711" s="9"/>
      <c r="HL711" s="9"/>
      <c r="HM711" s="9"/>
      <c r="HN711" s="9"/>
      <c r="HO711" s="9"/>
      <c r="HP711" s="9"/>
      <c r="HQ711" s="9"/>
      <c r="HR711" s="9"/>
      <c r="HS711" s="9"/>
      <c r="HT711" s="9"/>
      <c r="HU711" s="9"/>
      <c r="HV711" s="9"/>
      <c r="HW711" s="9"/>
      <c r="HX711" s="9"/>
      <c r="HY711" s="9"/>
      <c r="HZ711" s="9"/>
      <c r="IA711" s="9"/>
      <c r="IB711" s="9"/>
      <c r="IC711" s="9"/>
      <c r="ID711" s="9"/>
    </row>
    <row r="712" spans="1:238" s="13" customFormat="1" ht="28.5" customHeight="1" x14ac:dyDescent="0.2">
      <c r="A712" s="35">
        <f t="shared" si="26"/>
        <v>687</v>
      </c>
      <c r="B712" s="2" t="s">
        <v>154</v>
      </c>
      <c r="C712" s="2" t="s">
        <v>2120</v>
      </c>
      <c r="D712" s="2">
        <v>2010.11</v>
      </c>
      <c r="E712" s="37" t="s">
        <v>1241</v>
      </c>
      <c r="F712" s="38">
        <v>153</v>
      </c>
      <c r="G712" s="38">
        <v>250</v>
      </c>
      <c r="H712" s="233" t="s">
        <v>109</v>
      </c>
      <c r="I712" s="257" t="s">
        <v>236</v>
      </c>
    </row>
    <row r="713" spans="1:238" ht="28.5" customHeight="1" x14ac:dyDescent="0.2">
      <c r="A713" s="35">
        <f t="shared" si="26"/>
        <v>688</v>
      </c>
      <c r="B713" s="2" t="s">
        <v>174</v>
      </c>
      <c r="C713" s="2" t="s">
        <v>2120</v>
      </c>
      <c r="D713" s="2">
        <v>2011.6</v>
      </c>
      <c r="E713" s="37" t="s">
        <v>1050</v>
      </c>
      <c r="F713" s="38">
        <v>16365</v>
      </c>
      <c r="G713" s="38">
        <v>38530</v>
      </c>
      <c r="H713" s="41" t="s">
        <v>6</v>
      </c>
      <c r="I713" s="40" t="s">
        <v>236</v>
      </c>
      <c r="J713" s="13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  <c r="GA713" s="9"/>
      <c r="GB713" s="9"/>
      <c r="GC713" s="9"/>
      <c r="GD713" s="9"/>
      <c r="GE713" s="9"/>
      <c r="GF713" s="9"/>
      <c r="GG713" s="9"/>
      <c r="GH713" s="9"/>
      <c r="GI713" s="9"/>
      <c r="GJ713" s="9"/>
      <c r="GK713" s="9"/>
      <c r="GL713" s="9"/>
      <c r="GM713" s="9"/>
      <c r="GN713" s="9"/>
      <c r="GO713" s="9"/>
      <c r="GP713" s="9"/>
      <c r="GQ713" s="9"/>
      <c r="GR713" s="9"/>
      <c r="GS713" s="9"/>
      <c r="GT713" s="9"/>
      <c r="GU713" s="9"/>
      <c r="GV713" s="9"/>
      <c r="GW713" s="9"/>
      <c r="GX713" s="9"/>
      <c r="GY713" s="9"/>
      <c r="GZ713" s="9"/>
      <c r="HA713" s="9"/>
      <c r="HB713" s="9"/>
      <c r="HC713" s="9"/>
      <c r="HD713" s="9"/>
      <c r="HE713" s="9"/>
      <c r="HF713" s="9"/>
      <c r="HG713" s="9"/>
      <c r="HH713" s="9"/>
      <c r="HI713" s="9"/>
      <c r="HJ713" s="9"/>
      <c r="HK713" s="9"/>
      <c r="HL713" s="9"/>
      <c r="HM713" s="9"/>
      <c r="HN713" s="9"/>
      <c r="HO713" s="9"/>
      <c r="HP713" s="9"/>
      <c r="HQ713" s="9"/>
      <c r="HR713" s="9"/>
      <c r="HS713" s="9"/>
      <c r="HT713" s="9"/>
      <c r="HU713" s="9"/>
      <c r="HV713" s="9"/>
      <c r="HW713" s="9"/>
      <c r="HX713" s="9"/>
      <c r="HY713" s="9"/>
      <c r="HZ713" s="9"/>
      <c r="IA713" s="9"/>
      <c r="IB713" s="9"/>
      <c r="IC713" s="9"/>
      <c r="ID713" s="9"/>
    </row>
    <row r="714" spans="1:238" s="13" customFormat="1" ht="28.5" customHeight="1" x14ac:dyDescent="0.2">
      <c r="A714" s="35">
        <f t="shared" si="26"/>
        <v>689</v>
      </c>
      <c r="B714" s="2" t="s">
        <v>634</v>
      </c>
      <c r="C714" s="2" t="s">
        <v>2120</v>
      </c>
      <c r="D714" s="2">
        <v>2011.7</v>
      </c>
      <c r="E714" s="37" t="s">
        <v>950</v>
      </c>
      <c r="F714" s="38">
        <v>166</v>
      </c>
      <c r="G714" s="38">
        <v>302</v>
      </c>
      <c r="H714" s="41" t="s">
        <v>109</v>
      </c>
      <c r="I714" s="40" t="s">
        <v>236</v>
      </c>
    </row>
    <row r="715" spans="1:238" ht="28.5" customHeight="1" x14ac:dyDescent="0.2">
      <c r="A715" s="35">
        <f t="shared" si="26"/>
        <v>690</v>
      </c>
      <c r="B715" s="2" t="s">
        <v>333</v>
      </c>
      <c r="C715" s="2" t="s">
        <v>2120</v>
      </c>
      <c r="D715" s="2">
        <v>2013.3</v>
      </c>
      <c r="E715" s="37" t="s">
        <v>1178</v>
      </c>
      <c r="F715" s="38">
        <v>8195</v>
      </c>
      <c r="G715" s="38">
        <v>19782</v>
      </c>
      <c r="H715" s="41" t="s">
        <v>254</v>
      </c>
      <c r="I715" s="40" t="s">
        <v>236</v>
      </c>
      <c r="J715" s="13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  <c r="GA715" s="9"/>
      <c r="GB715" s="9"/>
      <c r="GC715" s="9"/>
      <c r="GD715" s="9"/>
      <c r="GE715" s="9"/>
      <c r="GF715" s="9"/>
      <c r="GG715" s="9"/>
      <c r="GH715" s="9"/>
      <c r="GI715" s="9"/>
      <c r="GJ715" s="9"/>
      <c r="GK715" s="9"/>
      <c r="GL715" s="9"/>
      <c r="GM715" s="9"/>
      <c r="GN715" s="9"/>
      <c r="GO715" s="9"/>
      <c r="GP715" s="9"/>
      <c r="GQ715" s="9"/>
      <c r="GR715" s="9"/>
      <c r="GS715" s="9"/>
      <c r="GT715" s="9"/>
      <c r="GU715" s="9"/>
      <c r="GV715" s="9"/>
      <c r="GW715" s="9"/>
      <c r="GX715" s="9"/>
      <c r="GY715" s="9"/>
      <c r="GZ715" s="9"/>
      <c r="HA715" s="9"/>
      <c r="HB715" s="9"/>
      <c r="HC715" s="9"/>
      <c r="HD715" s="9"/>
      <c r="HE715" s="9"/>
      <c r="HF715" s="9"/>
      <c r="HG715" s="9"/>
      <c r="HH715" s="9"/>
      <c r="HI715" s="9"/>
      <c r="HJ715" s="9"/>
      <c r="HK715" s="9"/>
      <c r="HL715" s="9"/>
      <c r="HM715" s="9"/>
      <c r="HN715" s="9"/>
      <c r="HO715" s="9"/>
      <c r="HP715" s="9"/>
      <c r="HQ715" s="9"/>
      <c r="HR715" s="9"/>
      <c r="HS715" s="9"/>
      <c r="HT715" s="9"/>
      <c r="HU715" s="9"/>
      <c r="HV715" s="9"/>
      <c r="HW715" s="9"/>
      <c r="HX715" s="9"/>
      <c r="HY715" s="9"/>
      <c r="HZ715" s="9"/>
      <c r="IA715" s="9"/>
      <c r="IB715" s="9"/>
      <c r="IC715" s="9"/>
      <c r="ID715" s="9"/>
    </row>
    <row r="716" spans="1:238" ht="28.5" customHeight="1" x14ac:dyDescent="0.2">
      <c r="A716" s="35">
        <f t="shared" si="26"/>
        <v>691</v>
      </c>
      <c r="B716" s="2" t="s">
        <v>336</v>
      </c>
      <c r="C716" s="2" t="s">
        <v>2120</v>
      </c>
      <c r="D716" s="2">
        <v>2013.3</v>
      </c>
      <c r="E716" s="37" t="s">
        <v>1178</v>
      </c>
      <c r="F716" s="38">
        <v>4316</v>
      </c>
      <c r="G716" s="38">
        <v>8892</v>
      </c>
      <c r="H716" s="41" t="s">
        <v>189</v>
      </c>
      <c r="I716" s="40" t="s">
        <v>236</v>
      </c>
      <c r="J716" s="13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  <c r="DF716" s="9"/>
      <c r="DG716" s="9"/>
      <c r="DH716" s="9"/>
      <c r="DI716" s="9"/>
      <c r="DJ716" s="9"/>
      <c r="DK716" s="9"/>
      <c r="DL716" s="9"/>
      <c r="DM716" s="9"/>
      <c r="DN716" s="9"/>
      <c r="DO716" s="9"/>
      <c r="DP716" s="9"/>
      <c r="DQ716" s="9"/>
      <c r="DR716" s="9"/>
      <c r="DS716" s="9"/>
      <c r="DT716" s="9"/>
      <c r="DU716" s="9"/>
      <c r="DV716" s="9"/>
      <c r="DW716" s="9"/>
      <c r="DX716" s="9"/>
      <c r="DY716" s="9"/>
      <c r="DZ716" s="9"/>
      <c r="EA716" s="9"/>
      <c r="EB716" s="9"/>
      <c r="EC716" s="9"/>
      <c r="ED716" s="9"/>
      <c r="EE716" s="9"/>
      <c r="EF716" s="9"/>
      <c r="EG716" s="9"/>
      <c r="EH716" s="9"/>
      <c r="EI716" s="9"/>
      <c r="EJ716" s="9"/>
      <c r="EK716" s="9"/>
      <c r="EL716" s="9"/>
      <c r="EM716" s="9"/>
      <c r="EN716" s="9"/>
      <c r="EO716" s="9"/>
      <c r="EP716" s="9"/>
      <c r="EQ716" s="9"/>
      <c r="ER716" s="9"/>
      <c r="ES716" s="9"/>
      <c r="ET716" s="9"/>
      <c r="EU716" s="9"/>
      <c r="EV716" s="9"/>
      <c r="EW716" s="9"/>
      <c r="EX716" s="9"/>
      <c r="EY716" s="9"/>
      <c r="EZ716" s="9"/>
      <c r="FA716" s="9"/>
      <c r="FB716" s="9"/>
      <c r="FC716" s="9"/>
      <c r="FD716" s="9"/>
      <c r="FE716" s="9"/>
      <c r="FF716" s="9"/>
      <c r="FG716" s="9"/>
      <c r="FH716" s="9"/>
      <c r="FI716" s="9"/>
      <c r="FJ716" s="9"/>
      <c r="FK716" s="9"/>
      <c r="FL716" s="9"/>
      <c r="FM716" s="9"/>
      <c r="FN716" s="9"/>
      <c r="FO716" s="9"/>
      <c r="FP716" s="9"/>
      <c r="FQ716" s="9"/>
      <c r="FR716" s="9"/>
      <c r="FS716" s="9"/>
      <c r="FT716" s="9"/>
      <c r="FU716" s="9"/>
      <c r="FV716" s="9"/>
      <c r="FW716" s="9"/>
      <c r="FX716" s="9"/>
      <c r="FY716" s="9"/>
      <c r="FZ716" s="9"/>
      <c r="GA716" s="9"/>
      <c r="GB716" s="9"/>
      <c r="GC716" s="9"/>
      <c r="GD716" s="9"/>
      <c r="GE716" s="9"/>
      <c r="GF716" s="9"/>
      <c r="GG716" s="9"/>
      <c r="GH716" s="9"/>
      <c r="GI716" s="9"/>
      <c r="GJ716" s="9"/>
      <c r="GK716" s="9"/>
      <c r="GL716" s="9"/>
      <c r="GM716" s="9"/>
      <c r="GN716" s="9"/>
      <c r="GO716" s="9"/>
      <c r="GP716" s="9"/>
      <c r="GQ716" s="9"/>
      <c r="GR716" s="9"/>
      <c r="GS716" s="9"/>
      <c r="GT716" s="9"/>
      <c r="GU716" s="9"/>
      <c r="GV716" s="9"/>
      <c r="GW716" s="9"/>
      <c r="GX716" s="9"/>
      <c r="GY716" s="9"/>
      <c r="GZ716" s="9"/>
      <c r="HA716" s="9"/>
      <c r="HB716" s="9"/>
      <c r="HC716" s="9"/>
      <c r="HD716" s="9"/>
      <c r="HE716" s="9"/>
      <c r="HF716" s="9"/>
      <c r="HG716" s="9"/>
      <c r="HH716" s="9"/>
      <c r="HI716" s="9"/>
      <c r="HJ716" s="9"/>
      <c r="HK716" s="9"/>
      <c r="HL716" s="9"/>
      <c r="HM716" s="9"/>
      <c r="HN716" s="9"/>
      <c r="HO716" s="9"/>
      <c r="HP716" s="9"/>
      <c r="HQ716" s="9"/>
      <c r="HR716" s="9"/>
      <c r="HS716" s="9"/>
      <c r="HT716" s="9"/>
      <c r="HU716" s="9"/>
      <c r="HV716" s="9"/>
      <c r="HW716" s="9"/>
      <c r="HX716" s="9"/>
      <c r="HY716" s="9"/>
      <c r="HZ716" s="9"/>
      <c r="IA716" s="9"/>
      <c r="IB716" s="9"/>
      <c r="IC716" s="9"/>
      <c r="ID716" s="9"/>
    </row>
    <row r="717" spans="1:238" ht="28.5" customHeight="1" x14ac:dyDescent="0.2">
      <c r="A717" s="35">
        <f t="shared" si="26"/>
        <v>692</v>
      </c>
      <c r="B717" s="2" t="s">
        <v>337</v>
      </c>
      <c r="C717" s="2" t="s">
        <v>2120</v>
      </c>
      <c r="D717" s="2">
        <v>2013.3</v>
      </c>
      <c r="E717" s="37" t="s">
        <v>1178</v>
      </c>
      <c r="F717" s="38">
        <v>1335</v>
      </c>
      <c r="G717" s="38">
        <v>2893</v>
      </c>
      <c r="H717" s="41" t="s">
        <v>254</v>
      </c>
      <c r="I717" s="40" t="s">
        <v>236</v>
      </c>
      <c r="J717" s="13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  <c r="DF717" s="9"/>
      <c r="DG717" s="9"/>
      <c r="DH717" s="9"/>
      <c r="DI717" s="9"/>
      <c r="DJ717" s="9"/>
      <c r="DK717" s="9"/>
      <c r="DL717" s="9"/>
      <c r="DM717" s="9"/>
      <c r="DN717" s="9"/>
      <c r="DO717" s="9"/>
      <c r="DP717" s="9"/>
      <c r="DQ717" s="9"/>
      <c r="DR717" s="9"/>
      <c r="DS717" s="9"/>
      <c r="DT717" s="9"/>
      <c r="DU717" s="9"/>
      <c r="DV717" s="9"/>
      <c r="DW717" s="9"/>
      <c r="DX717" s="9"/>
      <c r="DY717" s="9"/>
      <c r="DZ717" s="9"/>
      <c r="EA717" s="9"/>
      <c r="EB717" s="9"/>
      <c r="EC717" s="9"/>
      <c r="ED717" s="9"/>
      <c r="EE717" s="9"/>
      <c r="EF717" s="9"/>
      <c r="EG717" s="9"/>
      <c r="EH717" s="9"/>
      <c r="EI717" s="9"/>
      <c r="EJ717" s="9"/>
      <c r="EK717" s="9"/>
      <c r="EL717" s="9"/>
      <c r="EM717" s="9"/>
      <c r="EN717" s="9"/>
      <c r="EO717" s="9"/>
      <c r="EP717" s="9"/>
      <c r="EQ717" s="9"/>
      <c r="ER717" s="9"/>
      <c r="ES717" s="9"/>
      <c r="ET717" s="9"/>
      <c r="EU717" s="9"/>
      <c r="EV717" s="9"/>
      <c r="EW717" s="9"/>
      <c r="EX717" s="9"/>
      <c r="EY717" s="9"/>
      <c r="EZ717" s="9"/>
      <c r="FA717" s="9"/>
      <c r="FB717" s="9"/>
      <c r="FC717" s="9"/>
      <c r="FD717" s="9"/>
      <c r="FE717" s="9"/>
      <c r="FF717" s="9"/>
      <c r="FG717" s="9"/>
      <c r="FH717" s="9"/>
      <c r="FI717" s="9"/>
      <c r="FJ717" s="9"/>
      <c r="FK717" s="9"/>
      <c r="FL717" s="9"/>
      <c r="FM717" s="9"/>
      <c r="FN717" s="9"/>
      <c r="FO717" s="9"/>
      <c r="FP717" s="9"/>
      <c r="FQ717" s="9"/>
      <c r="FR717" s="9"/>
      <c r="FS717" s="9"/>
      <c r="FT717" s="9"/>
      <c r="FU717" s="9"/>
      <c r="FV717" s="9"/>
      <c r="FW717" s="9"/>
      <c r="FX717" s="9"/>
      <c r="FY717" s="9"/>
      <c r="FZ717" s="9"/>
      <c r="GA717" s="9"/>
      <c r="GB717" s="9"/>
      <c r="GC717" s="9"/>
      <c r="GD717" s="9"/>
      <c r="GE717" s="9"/>
      <c r="GF717" s="9"/>
      <c r="GG717" s="9"/>
      <c r="GH717" s="9"/>
      <c r="GI717" s="9"/>
      <c r="GJ717" s="9"/>
      <c r="GK717" s="9"/>
      <c r="GL717" s="9"/>
      <c r="GM717" s="9"/>
      <c r="GN717" s="9"/>
      <c r="GO717" s="9"/>
      <c r="GP717" s="9"/>
      <c r="GQ717" s="9"/>
      <c r="GR717" s="9"/>
      <c r="GS717" s="9"/>
      <c r="GT717" s="9"/>
      <c r="GU717" s="9"/>
      <c r="GV717" s="9"/>
      <c r="GW717" s="9"/>
      <c r="GX717" s="9"/>
      <c r="GY717" s="9"/>
      <c r="GZ717" s="9"/>
      <c r="HA717" s="9"/>
      <c r="HB717" s="9"/>
      <c r="HC717" s="9"/>
      <c r="HD717" s="9"/>
      <c r="HE717" s="9"/>
      <c r="HF717" s="9"/>
      <c r="HG717" s="9"/>
      <c r="HH717" s="9"/>
      <c r="HI717" s="9"/>
      <c r="HJ717" s="9"/>
      <c r="HK717" s="9"/>
      <c r="HL717" s="9"/>
      <c r="HM717" s="9"/>
      <c r="HN717" s="9"/>
      <c r="HO717" s="9"/>
      <c r="HP717" s="9"/>
      <c r="HQ717" s="9"/>
      <c r="HR717" s="9"/>
      <c r="HS717" s="9"/>
      <c r="HT717" s="9"/>
      <c r="HU717" s="9"/>
      <c r="HV717" s="9"/>
      <c r="HW717" s="9"/>
      <c r="HX717" s="9"/>
      <c r="HY717" s="9"/>
      <c r="HZ717" s="9"/>
      <c r="IA717" s="9"/>
      <c r="IB717" s="9"/>
      <c r="IC717" s="9"/>
      <c r="ID717" s="9"/>
    </row>
    <row r="718" spans="1:238" ht="28.5" customHeight="1" x14ac:dyDescent="0.2">
      <c r="A718" s="35">
        <f t="shared" si="26"/>
        <v>693</v>
      </c>
      <c r="B718" s="49" t="s">
        <v>394</v>
      </c>
      <c r="C718" s="2" t="s">
        <v>2120</v>
      </c>
      <c r="D718" s="49">
        <v>2013.12</v>
      </c>
      <c r="E718" s="68" t="s">
        <v>1116</v>
      </c>
      <c r="F718" s="69">
        <v>1762</v>
      </c>
      <c r="G718" s="69">
        <v>2432</v>
      </c>
      <c r="H718" s="70" t="s">
        <v>109</v>
      </c>
      <c r="I718" s="71" t="s">
        <v>236</v>
      </c>
      <c r="J718" s="13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  <c r="GA718" s="9"/>
      <c r="GB718" s="9"/>
      <c r="GC718" s="9"/>
      <c r="GD718" s="9"/>
      <c r="GE718" s="9"/>
      <c r="GF718" s="9"/>
      <c r="GG718" s="9"/>
      <c r="GH718" s="9"/>
      <c r="GI718" s="9"/>
      <c r="GJ718" s="9"/>
      <c r="GK718" s="9"/>
      <c r="GL718" s="9"/>
      <c r="GM718" s="9"/>
      <c r="GN718" s="9"/>
      <c r="GO718" s="9"/>
      <c r="GP718" s="9"/>
      <c r="GQ718" s="9"/>
      <c r="GR718" s="9"/>
      <c r="GS718" s="9"/>
      <c r="GT718" s="9"/>
      <c r="GU718" s="9"/>
      <c r="GV718" s="9"/>
      <c r="GW718" s="9"/>
      <c r="GX718" s="9"/>
      <c r="GY718" s="9"/>
      <c r="GZ718" s="9"/>
      <c r="HA718" s="9"/>
      <c r="HB718" s="9"/>
      <c r="HC718" s="9"/>
      <c r="HD718" s="9"/>
      <c r="HE718" s="9"/>
      <c r="HF718" s="9"/>
      <c r="HG718" s="9"/>
      <c r="HH718" s="9"/>
      <c r="HI718" s="9"/>
      <c r="HJ718" s="9"/>
      <c r="HK718" s="9"/>
      <c r="HL718" s="9"/>
      <c r="HM718" s="9"/>
      <c r="HN718" s="9"/>
      <c r="HO718" s="9"/>
      <c r="HP718" s="9"/>
      <c r="HQ718" s="9"/>
      <c r="HR718" s="9"/>
      <c r="HS718" s="9"/>
      <c r="HT718" s="9"/>
      <c r="HU718" s="9"/>
      <c r="HV718" s="9"/>
      <c r="HW718" s="9"/>
      <c r="HX718" s="9"/>
      <c r="HY718" s="9"/>
      <c r="HZ718" s="9"/>
      <c r="IA718" s="9"/>
      <c r="IB718" s="9"/>
      <c r="IC718" s="9"/>
      <c r="ID718" s="9"/>
    </row>
    <row r="719" spans="1:238" ht="28.5" customHeight="1" x14ac:dyDescent="0.2">
      <c r="A719" s="35">
        <f t="shared" si="26"/>
        <v>694</v>
      </c>
      <c r="B719" s="30" t="s">
        <v>395</v>
      </c>
      <c r="C719" s="2" t="s">
        <v>2120</v>
      </c>
      <c r="D719" s="30">
        <v>2013.12</v>
      </c>
      <c r="E719" s="31" t="s">
        <v>1116</v>
      </c>
      <c r="F719" s="32">
        <v>1648</v>
      </c>
      <c r="G719" s="32">
        <v>2736</v>
      </c>
      <c r="H719" s="33" t="s">
        <v>109</v>
      </c>
      <c r="I719" s="34" t="s">
        <v>236</v>
      </c>
      <c r="J719" s="13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9"/>
      <c r="DM719" s="9"/>
      <c r="DN719" s="9"/>
      <c r="DO719" s="9"/>
      <c r="DP719" s="9"/>
      <c r="DQ719" s="9"/>
      <c r="DR719" s="9"/>
      <c r="DS719" s="9"/>
      <c r="DT719" s="9"/>
      <c r="DU719" s="9"/>
      <c r="DV719" s="9"/>
      <c r="DW719" s="9"/>
      <c r="DX719" s="9"/>
      <c r="DY719" s="9"/>
      <c r="DZ719" s="9"/>
      <c r="EA719" s="9"/>
      <c r="EB719" s="9"/>
      <c r="EC719" s="9"/>
      <c r="ED719" s="9"/>
      <c r="EE719" s="9"/>
      <c r="EF719" s="9"/>
      <c r="EG719" s="9"/>
      <c r="EH719" s="9"/>
      <c r="EI719" s="9"/>
      <c r="EJ719" s="9"/>
      <c r="EK719" s="9"/>
      <c r="EL719" s="9"/>
      <c r="EM719" s="9"/>
      <c r="EN719" s="9"/>
      <c r="EO719" s="9"/>
      <c r="EP719" s="9"/>
      <c r="EQ719" s="9"/>
      <c r="ER719" s="9"/>
      <c r="ES719" s="9"/>
      <c r="ET719" s="9"/>
      <c r="EU719" s="9"/>
      <c r="EV719" s="9"/>
      <c r="EW719" s="9"/>
      <c r="EX719" s="9"/>
      <c r="EY719" s="9"/>
      <c r="EZ719" s="9"/>
      <c r="FA719" s="9"/>
      <c r="FB719" s="9"/>
      <c r="FC719" s="9"/>
      <c r="FD719" s="9"/>
      <c r="FE719" s="9"/>
      <c r="FF719" s="9"/>
      <c r="FG719" s="9"/>
      <c r="FH719" s="9"/>
      <c r="FI719" s="9"/>
      <c r="FJ719" s="9"/>
      <c r="FK719" s="9"/>
      <c r="FL719" s="9"/>
      <c r="FM719" s="9"/>
      <c r="FN719" s="9"/>
      <c r="FO719" s="9"/>
      <c r="FP719" s="9"/>
      <c r="FQ719" s="9"/>
      <c r="FR719" s="9"/>
      <c r="FS719" s="9"/>
      <c r="FT719" s="9"/>
      <c r="FU719" s="9"/>
      <c r="FV719" s="9"/>
      <c r="FW719" s="9"/>
      <c r="FX719" s="9"/>
      <c r="FY719" s="9"/>
      <c r="FZ719" s="9"/>
      <c r="GA719" s="9"/>
      <c r="GB719" s="9"/>
      <c r="GC719" s="9"/>
      <c r="GD719" s="9"/>
      <c r="GE719" s="9"/>
      <c r="GF719" s="9"/>
      <c r="GG719" s="9"/>
      <c r="GH719" s="9"/>
      <c r="GI719" s="9"/>
      <c r="GJ719" s="9"/>
      <c r="GK719" s="9"/>
      <c r="GL719" s="9"/>
      <c r="GM719" s="9"/>
      <c r="GN719" s="9"/>
      <c r="GO719" s="9"/>
      <c r="GP719" s="9"/>
      <c r="GQ719" s="9"/>
      <c r="GR719" s="9"/>
      <c r="GS719" s="9"/>
      <c r="GT719" s="9"/>
      <c r="GU719" s="9"/>
      <c r="GV719" s="9"/>
      <c r="GW719" s="9"/>
      <c r="GX719" s="9"/>
      <c r="GY719" s="9"/>
      <c r="GZ719" s="9"/>
      <c r="HA719" s="9"/>
      <c r="HB719" s="9"/>
      <c r="HC719" s="9"/>
      <c r="HD719" s="9"/>
      <c r="HE719" s="9"/>
      <c r="HF719" s="9"/>
      <c r="HG719" s="9"/>
      <c r="HH719" s="9"/>
      <c r="HI719" s="9"/>
      <c r="HJ719" s="9"/>
      <c r="HK719" s="9"/>
      <c r="HL719" s="9"/>
      <c r="HM719" s="9"/>
      <c r="HN719" s="9"/>
      <c r="HO719" s="9"/>
      <c r="HP719" s="9"/>
      <c r="HQ719" s="9"/>
      <c r="HR719" s="9"/>
      <c r="HS719" s="9"/>
      <c r="HT719" s="9"/>
      <c r="HU719" s="9"/>
      <c r="HV719" s="9"/>
      <c r="HW719" s="9"/>
      <c r="HX719" s="9"/>
      <c r="HY719" s="9"/>
      <c r="HZ719" s="9"/>
      <c r="IA719" s="9"/>
      <c r="IB719" s="9"/>
      <c r="IC719" s="9"/>
      <c r="ID719" s="9"/>
    </row>
    <row r="720" spans="1:238" ht="28.5" customHeight="1" x14ac:dyDescent="0.2">
      <c r="A720" s="35">
        <f t="shared" si="26"/>
        <v>695</v>
      </c>
      <c r="B720" s="2" t="s">
        <v>396</v>
      </c>
      <c r="C720" s="2" t="s">
        <v>2120</v>
      </c>
      <c r="D720" s="2">
        <v>2013.12</v>
      </c>
      <c r="E720" s="37" t="s">
        <v>1116</v>
      </c>
      <c r="F720" s="38">
        <v>2337</v>
      </c>
      <c r="G720" s="38">
        <v>4203</v>
      </c>
      <c r="H720" s="41" t="s">
        <v>109</v>
      </c>
      <c r="I720" s="40" t="s">
        <v>236</v>
      </c>
      <c r="J720" s="13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  <c r="HP720" s="9"/>
      <c r="HQ720" s="9"/>
      <c r="HR720" s="9"/>
      <c r="HS720" s="9"/>
      <c r="HT720" s="9"/>
      <c r="HU720" s="9"/>
      <c r="HV720" s="9"/>
      <c r="HW720" s="9"/>
      <c r="HX720" s="9"/>
      <c r="HY720" s="9"/>
      <c r="HZ720" s="9"/>
      <c r="IA720" s="9"/>
      <c r="IB720" s="9"/>
      <c r="IC720" s="9"/>
      <c r="ID720" s="9"/>
    </row>
    <row r="721" spans="1:238" ht="28.5" customHeight="1" x14ac:dyDescent="0.2">
      <c r="A721" s="35">
        <f t="shared" si="26"/>
        <v>696</v>
      </c>
      <c r="B721" s="2" t="s">
        <v>397</v>
      </c>
      <c r="C721" s="2" t="s">
        <v>2120</v>
      </c>
      <c r="D721" s="2">
        <v>2013.12</v>
      </c>
      <c r="E721" s="37" t="s">
        <v>1116</v>
      </c>
      <c r="F721" s="38">
        <v>1900</v>
      </c>
      <c r="G721" s="38">
        <v>2721</v>
      </c>
      <c r="H721" s="41" t="s">
        <v>109</v>
      </c>
      <c r="I721" s="40" t="s">
        <v>236</v>
      </c>
      <c r="J721" s="13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9"/>
      <c r="DM721" s="9"/>
      <c r="DN721" s="9"/>
      <c r="DO721" s="9"/>
      <c r="DP721" s="9"/>
      <c r="DQ721" s="9"/>
      <c r="DR721" s="9"/>
      <c r="DS721" s="9"/>
      <c r="DT721" s="9"/>
      <c r="DU721" s="9"/>
      <c r="DV721" s="9"/>
      <c r="DW721" s="9"/>
      <c r="DX721" s="9"/>
      <c r="DY721" s="9"/>
      <c r="DZ721" s="9"/>
      <c r="EA721" s="9"/>
      <c r="EB721" s="9"/>
      <c r="EC721" s="9"/>
      <c r="ED721" s="9"/>
      <c r="EE721" s="9"/>
      <c r="EF721" s="9"/>
      <c r="EG721" s="9"/>
      <c r="EH721" s="9"/>
      <c r="EI721" s="9"/>
      <c r="EJ721" s="9"/>
      <c r="EK721" s="9"/>
      <c r="EL721" s="9"/>
      <c r="EM721" s="9"/>
      <c r="EN721" s="9"/>
      <c r="EO721" s="9"/>
      <c r="EP721" s="9"/>
      <c r="EQ721" s="9"/>
      <c r="ER721" s="9"/>
      <c r="ES721" s="9"/>
      <c r="ET721" s="9"/>
      <c r="EU721" s="9"/>
      <c r="EV721" s="9"/>
      <c r="EW721" s="9"/>
      <c r="EX721" s="9"/>
      <c r="EY721" s="9"/>
      <c r="EZ721" s="9"/>
      <c r="FA721" s="9"/>
      <c r="FB721" s="9"/>
      <c r="FC721" s="9"/>
      <c r="FD721" s="9"/>
      <c r="FE721" s="9"/>
      <c r="FF721" s="9"/>
      <c r="FG721" s="9"/>
      <c r="FH721" s="9"/>
      <c r="FI721" s="9"/>
      <c r="FJ721" s="9"/>
      <c r="FK721" s="9"/>
      <c r="FL721" s="9"/>
      <c r="FM721" s="9"/>
      <c r="FN721" s="9"/>
      <c r="FO721" s="9"/>
      <c r="FP721" s="9"/>
      <c r="FQ721" s="9"/>
      <c r="FR721" s="9"/>
      <c r="FS721" s="9"/>
      <c r="FT721" s="9"/>
      <c r="FU721" s="9"/>
      <c r="FV721" s="9"/>
      <c r="FW721" s="9"/>
      <c r="FX721" s="9"/>
      <c r="FY721" s="9"/>
      <c r="FZ721" s="9"/>
      <c r="GA721" s="9"/>
      <c r="GB721" s="9"/>
      <c r="GC721" s="9"/>
      <c r="GD721" s="9"/>
      <c r="GE721" s="9"/>
      <c r="GF721" s="9"/>
      <c r="GG721" s="9"/>
      <c r="GH721" s="9"/>
      <c r="GI721" s="9"/>
      <c r="GJ721" s="9"/>
      <c r="GK721" s="9"/>
      <c r="GL721" s="9"/>
      <c r="GM721" s="9"/>
      <c r="GN721" s="9"/>
      <c r="GO721" s="9"/>
      <c r="GP721" s="9"/>
      <c r="GQ721" s="9"/>
      <c r="GR721" s="9"/>
      <c r="GS721" s="9"/>
      <c r="GT721" s="9"/>
      <c r="GU721" s="9"/>
      <c r="GV721" s="9"/>
      <c r="GW721" s="9"/>
      <c r="GX721" s="9"/>
      <c r="GY721" s="9"/>
      <c r="GZ721" s="9"/>
      <c r="HA721" s="9"/>
      <c r="HB721" s="9"/>
      <c r="HC721" s="9"/>
      <c r="HD721" s="9"/>
      <c r="HE721" s="9"/>
      <c r="HF721" s="9"/>
      <c r="HG721" s="9"/>
      <c r="HH721" s="9"/>
      <c r="HI721" s="9"/>
      <c r="HJ721" s="9"/>
      <c r="HK721" s="9"/>
      <c r="HL721" s="9"/>
      <c r="HM721" s="9"/>
      <c r="HN721" s="9"/>
      <c r="HO721" s="9"/>
      <c r="HP721" s="9"/>
      <c r="HQ721" s="9"/>
      <c r="HR721" s="9"/>
      <c r="HS721" s="9"/>
      <c r="HT721" s="9"/>
      <c r="HU721" s="9"/>
      <c r="HV721" s="9"/>
      <c r="HW721" s="9"/>
      <c r="HX721" s="9"/>
      <c r="HY721" s="9"/>
      <c r="HZ721" s="9"/>
      <c r="IA721" s="9"/>
      <c r="IB721" s="9"/>
      <c r="IC721" s="9"/>
      <c r="ID721" s="9"/>
    </row>
    <row r="722" spans="1:238" ht="28.5" customHeight="1" x14ac:dyDescent="0.2">
      <c r="A722" s="35">
        <f t="shared" si="26"/>
        <v>697</v>
      </c>
      <c r="B722" s="2" t="s">
        <v>398</v>
      </c>
      <c r="C722" s="2" t="s">
        <v>2120</v>
      </c>
      <c r="D722" s="2">
        <v>2013.12</v>
      </c>
      <c r="E722" s="37" t="s">
        <v>1116</v>
      </c>
      <c r="F722" s="38">
        <v>1949</v>
      </c>
      <c r="G722" s="38">
        <v>2761</v>
      </c>
      <c r="H722" s="41" t="s">
        <v>109</v>
      </c>
      <c r="I722" s="40" t="s">
        <v>236</v>
      </c>
      <c r="J722" s="13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9"/>
      <c r="DM722" s="9"/>
      <c r="DN722" s="9"/>
      <c r="DO722" s="9"/>
      <c r="DP722" s="9"/>
      <c r="DQ722" s="9"/>
      <c r="DR722" s="9"/>
      <c r="DS722" s="9"/>
      <c r="DT722" s="9"/>
      <c r="DU722" s="9"/>
      <c r="DV722" s="9"/>
      <c r="DW722" s="9"/>
      <c r="DX722" s="9"/>
      <c r="DY722" s="9"/>
      <c r="DZ722" s="9"/>
      <c r="EA722" s="9"/>
      <c r="EB722" s="9"/>
      <c r="EC722" s="9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  <c r="GA722" s="9"/>
      <c r="GB722" s="9"/>
      <c r="GC722" s="9"/>
      <c r="GD722" s="9"/>
      <c r="GE722" s="9"/>
      <c r="GF722" s="9"/>
      <c r="GG722" s="9"/>
      <c r="GH722" s="9"/>
      <c r="GI722" s="9"/>
      <c r="GJ722" s="9"/>
      <c r="GK722" s="9"/>
      <c r="GL722" s="9"/>
      <c r="GM722" s="9"/>
      <c r="GN722" s="9"/>
      <c r="GO722" s="9"/>
      <c r="GP722" s="9"/>
      <c r="GQ722" s="9"/>
      <c r="GR722" s="9"/>
      <c r="GS722" s="9"/>
      <c r="GT722" s="9"/>
      <c r="GU722" s="9"/>
      <c r="GV722" s="9"/>
      <c r="GW722" s="9"/>
      <c r="GX722" s="9"/>
      <c r="GY722" s="9"/>
      <c r="GZ722" s="9"/>
      <c r="HA722" s="9"/>
      <c r="HB722" s="9"/>
      <c r="HC722" s="9"/>
      <c r="HD722" s="9"/>
      <c r="HE722" s="9"/>
      <c r="HF722" s="9"/>
      <c r="HG722" s="9"/>
      <c r="HH722" s="9"/>
      <c r="HI722" s="9"/>
      <c r="HJ722" s="9"/>
      <c r="HK722" s="9"/>
      <c r="HL722" s="9"/>
      <c r="HM722" s="9"/>
      <c r="HN722" s="9"/>
      <c r="HO722" s="9"/>
      <c r="HP722" s="9"/>
      <c r="HQ722" s="9"/>
      <c r="HR722" s="9"/>
      <c r="HS722" s="9"/>
      <c r="HT722" s="9"/>
      <c r="HU722" s="9"/>
      <c r="HV722" s="9"/>
      <c r="HW722" s="9"/>
      <c r="HX722" s="9"/>
      <c r="HY722" s="9"/>
      <c r="HZ722" s="9"/>
      <c r="IA722" s="9"/>
      <c r="IB722" s="9"/>
      <c r="IC722" s="9"/>
      <c r="ID722" s="9"/>
    </row>
    <row r="723" spans="1:238" ht="28.5" customHeight="1" x14ac:dyDescent="0.2">
      <c r="A723" s="35">
        <f t="shared" si="26"/>
        <v>698</v>
      </c>
      <c r="B723" s="2" t="s">
        <v>399</v>
      </c>
      <c r="C723" s="2" t="s">
        <v>2120</v>
      </c>
      <c r="D723" s="2">
        <v>2013.12</v>
      </c>
      <c r="E723" s="37" t="s">
        <v>1116</v>
      </c>
      <c r="F723" s="38">
        <v>1949</v>
      </c>
      <c r="G723" s="38">
        <v>2761</v>
      </c>
      <c r="H723" s="41" t="s">
        <v>109</v>
      </c>
      <c r="I723" s="40" t="s">
        <v>236</v>
      </c>
      <c r="J723" s="13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  <c r="DF723" s="9"/>
      <c r="DG723" s="9"/>
      <c r="DH723" s="9"/>
      <c r="DI723" s="9"/>
      <c r="DJ723" s="9"/>
      <c r="DK723" s="9"/>
      <c r="DL723" s="9"/>
      <c r="DM723" s="9"/>
      <c r="DN723" s="9"/>
      <c r="DO723" s="9"/>
      <c r="DP723" s="9"/>
      <c r="DQ723" s="9"/>
      <c r="DR723" s="9"/>
      <c r="DS723" s="9"/>
      <c r="DT723" s="9"/>
      <c r="DU723" s="9"/>
      <c r="DV723" s="9"/>
      <c r="DW723" s="9"/>
      <c r="DX723" s="9"/>
      <c r="DY723" s="9"/>
      <c r="DZ723" s="9"/>
      <c r="EA723" s="9"/>
      <c r="EB723" s="9"/>
      <c r="EC723" s="9"/>
      <c r="ED723" s="9"/>
      <c r="EE723" s="9"/>
      <c r="EF723" s="9"/>
      <c r="EG723" s="9"/>
      <c r="EH723" s="9"/>
      <c r="EI723" s="9"/>
      <c r="EJ723" s="9"/>
      <c r="EK723" s="9"/>
      <c r="EL723" s="9"/>
      <c r="EM723" s="9"/>
      <c r="EN723" s="9"/>
      <c r="EO723" s="9"/>
      <c r="EP723" s="9"/>
      <c r="EQ723" s="9"/>
      <c r="ER723" s="9"/>
      <c r="ES723" s="9"/>
      <c r="ET723" s="9"/>
      <c r="EU723" s="9"/>
      <c r="EV723" s="9"/>
      <c r="EW723" s="9"/>
      <c r="EX723" s="9"/>
      <c r="EY723" s="9"/>
      <c r="EZ723" s="9"/>
      <c r="FA723" s="9"/>
      <c r="FB723" s="9"/>
      <c r="FC723" s="9"/>
      <c r="FD723" s="9"/>
      <c r="FE723" s="9"/>
      <c r="FF723" s="9"/>
      <c r="FG723" s="9"/>
      <c r="FH723" s="9"/>
      <c r="FI723" s="9"/>
      <c r="FJ723" s="9"/>
      <c r="FK723" s="9"/>
      <c r="FL723" s="9"/>
      <c r="FM723" s="9"/>
      <c r="FN723" s="9"/>
      <c r="FO723" s="9"/>
      <c r="FP723" s="9"/>
      <c r="FQ723" s="9"/>
      <c r="FR723" s="9"/>
      <c r="FS723" s="9"/>
      <c r="FT723" s="9"/>
      <c r="FU723" s="9"/>
      <c r="FV723" s="9"/>
      <c r="FW723" s="9"/>
      <c r="FX723" s="9"/>
      <c r="FY723" s="9"/>
      <c r="FZ723" s="9"/>
      <c r="GA723" s="9"/>
      <c r="GB723" s="9"/>
      <c r="GC723" s="9"/>
      <c r="GD723" s="9"/>
      <c r="GE723" s="9"/>
      <c r="GF723" s="9"/>
      <c r="GG723" s="9"/>
      <c r="GH723" s="9"/>
      <c r="GI723" s="9"/>
      <c r="GJ723" s="9"/>
      <c r="GK723" s="9"/>
      <c r="GL723" s="9"/>
      <c r="GM723" s="9"/>
      <c r="GN723" s="9"/>
      <c r="GO723" s="9"/>
      <c r="GP723" s="9"/>
      <c r="GQ723" s="9"/>
      <c r="GR723" s="9"/>
      <c r="GS723" s="9"/>
      <c r="GT723" s="9"/>
      <c r="GU723" s="9"/>
      <c r="GV723" s="9"/>
      <c r="GW723" s="9"/>
      <c r="GX723" s="9"/>
      <c r="GY723" s="9"/>
      <c r="GZ723" s="9"/>
      <c r="HA723" s="9"/>
      <c r="HB723" s="9"/>
      <c r="HC723" s="9"/>
      <c r="HD723" s="9"/>
      <c r="HE723" s="9"/>
      <c r="HF723" s="9"/>
      <c r="HG723" s="9"/>
      <c r="HH723" s="9"/>
      <c r="HI723" s="9"/>
      <c r="HJ723" s="9"/>
      <c r="HK723" s="9"/>
      <c r="HL723" s="9"/>
      <c r="HM723" s="9"/>
      <c r="HN723" s="9"/>
      <c r="HO723" s="9"/>
      <c r="HP723" s="9"/>
      <c r="HQ723" s="9"/>
      <c r="HR723" s="9"/>
      <c r="HS723" s="9"/>
      <c r="HT723" s="9"/>
      <c r="HU723" s="9"/>
      <c r="HV723" s="9"/>
      <c r="HW723" s="9"/>
      <c r="HX723" s="9"/>
      <c r="HY723" s="9"/>
      <c r="HZ723" s="9"/>
      <c r="IA723" s="9"/>
      <c r="IB723" s="9"/>
      <c r="IC723" s="9"/>
      <c r="ID723" s="9"/>
    </row>
    <row r="724" spans="1:238" ht="28.5" customHeight="1" x14ac:dyDescent="0.2">
      <c r="A724" s="35">
        <f t="shared" si="26"/>
        <v>699</v>
      </c>
      <c r="B724" s="2" t="s">
        <v>400</v>
      </c>
      <c r="C724" s="2" t="s">
        <v>2120</v>
      </c>
      <c r="D724" s="2">
        <v>2013.12</v>
      </c>
      <c r="E724" s="37" t="s">
        <v>1116</v>
      </c>
      <c r="F724" s="38">
        <v>2388</v>
      </c>
      <c r="G724" s="38">
        <v>3995</v>
      </c>
      <c r="H724" s="41" t="s">
        <v>109</v>
      </c>
      <c r="I724" s="40" t="s">
        <v>236</v>
      </c>
      <c r="J724" s="141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  <c r="DF724" s="9"/>
      <c r="DG724" s="9"/>
      <c r="DH724" s="9"/>
      <c r="DI724" s="9"/>
      <c r="DJ724" s="9"/>
      <c r="DK724" s="9"/>
      <c r="DL724" s="9"/>
      <c r="DM724" s="9"/>
      <c r="DN724" s="9"/>
      <c r="DO724" s="9"/>
      <c r="DP724" s="9"/>
      <c r="DQ724" s="9"/>
      <c r="DR724" s="9"/>
      <c r="DS724" s="9"/>
      <c r="DT724" s="9"/>
      <c r="DU724" s="9"/>
      <c r="DV724" s="9"/>
      <c r="DW724" s="9"/>
      <c r="DX724" s="9"/>
      <c r="DY724" s="9"/>
      <c r="DZ724" s="9"/>
      <c r="EA724" s="9"/>
      <c r="EB724" s="9"/>
      <c r="EC724" s="9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  <c r="GA724" s="9"/>
      <c r="GB724" s="9"/>
      <c r="GC724" s="9"/>
      <c r="GD724" s="9"/>
      <c r="GE724" s="9"/>
      <c r="GF724" s="9"/>
      <c r="GG724" s="9"/>
      <c r="GH724" s="9"/>
      <c r="GI724" s="9"/>
      <c r="GJ724" s="9"/>
      <c r="GK724" s="9"/>
      <c r="GL724" s="9"/>
      <c r="GM724" s="9"/>
      <c r="GN724" s="9"/>
      <c r="GO724" s="9"/>
      <c r="GP724" s="9"/>
      <c r="GQ724" s="9"/>
      <c r="GR724" s="9"/>
      <c r="GS724" s="9"/>
      <c r="GT724" s="9"/>
      <c r="GU724" s="9"/>
      <c r="GV724" s="9"/>
      <c r="GW724" s="9"/>
      <c r="GX724" s="9"/>
      <c r="GY724" s="9"/>
      <c r="GZ724" s="9"/>
      <c r="HA724" s="9"/>
      <c r="HB724" s="9"/>
      <c r="HC724" s="9"/>
      <c r="HD724" s="9"/>
      <c r="HE724" s="9"/>
      <c r="HF724" s="9"/>
      <c r="HG724" s="9"/>
      <c r="HH724" s="9"/>
      <c r="HI724" s="9"/>
      <c r="HJ724" s="9"/>
      <c r="HK724" s="9"/>
      <c r="HL724" s="9"/>
      <c r="HM724" s="9"/>
      <c r="HN724" s="9"/>
      <c r="HO724" s="9"/>
      <c r="HP724" s="9"/>
      <c r="HQ724" s="9"/>
      <c r="HR724" s="9"/>
      <c r="HS724" s="9"/>
      <c r="HT724" s="9"/>
      <c r="HU724" s="9"/>
      <c r="HV724" s="9"/>
      <c r="HW724" s="9"/>
      <c r="HX724" s="9"/>
      <c r="HY724" s="9"/>
      <c r="HZ724" s="9"/>
      <c r="IA724" s="9"/>
      <c r="IB724" s="9"/>
      <c r="IC724" s="9"/>
      <c r="ID724" s="9"/>
    </row>
    <row r="725" spans="1:238" ht="28.5" customHeight="1" x14ac:dyDescent="0.2">
      <c r="A725" s="35">
        <f t="shared" si="26"/>
        <v>700</v>
      </c>
      <c r="B725" s="2" t="s">
        <v>401</v>
      </c>
      <c r="C725" s="2" t="s">
        <v>2120</v>
      </c>
      <c r="D725" s="2">
        <v>2013.12</v>
      </c>
      <c r="E725" s="37" t="s">
        <v>1116</v>
      </c>
      <c r="F725" s="38">
        <v>1077</v>
      </c>
      <c r="G725" s="38">
        <v>1655</v>
      </c>
      <c r="H725" s="41" t="s">
        <v>109</v>
      </c>
      <c r="I725" s="40" t="s">
        <v>236</v>
      </c>
      <c r="J725" s="141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  <c r="DF725" s="9"/>
      <c r="DG725" s="9"/>
      <c r="DH725" s="9"/>
      <c r="DI725" s="9"/>
      <c r="DJ725" s="9"/>
      <c r="DK725" s="9"/>
      <c r="DL725" s="9"/>
      <c r="DM725" s="9"/>
      <c r="DN725" s="9"/>
      <c r="DO725" s="9"/>
      <c r="DP725" s="9"/>
      <c r="DQ725" s="9"/>
      <c r="DR725" s="9"/>
      <c r="DS725" s="9"/>
      <c r="DT725" s="9"/>
      <c r="DU725" s="9"/>
      <c r="DV725" s="9"/>
      <c r="DW725" s="9"/>
      <c r="DX725" s="9"/>
      <c r="DY725" s="9"/>
      <c r="DZ725" s="9"/>
      <c r="EA725" s="9"/>
      <c r="EB725" s="9"/>
      <c r="EC725" s="9"/>
      <c r="ED725" s="9"/>
      <c r="EE725" s="9"/>
      <c r="EF725" s="9"/>
      <c r="EG725" s="9"/>
      <c r="EH725" s="9"/>
      <c r="EI725" s="9"/>
      <c r="EJ725" s="9"/>
      <c r="EK725" s="9"/>
      <c r="EL725" s="9"/>
      <c r="EM725" s="9"/>
      <c r="EN725" s="9"/>
      <c r="EO725" s="9"/>
      <c r="EP725" s="9"/>
      <c r="EQ725" s="9"/>
      <c r="ER725" s="9"/>
      <c r="ES725" s="9"/>
      <c r="ET725" s="9"/>
      <c r="EU725" s="9"/>
      <c r="EV725" s="9"/>
      <c r="EW725" s="9"/>
      <c r="EX725" s="9"/>
      <c r="EY725" s="9"/>
      <c r="EZ725" s="9"/>
      <c r="FA725" s="9"/>
      <c r="FB725" s="9"/>
      <c r="FC725" s="9"/>
      <c r="FD725" s="9"/>
      <c r="FE725" s="9"/>
      <c r="FF725" s="9"/>
      <c r="FG725" s="9"/>
      <c r="FH725" s="9"/>
      <c r="FI725" s="9"/>
      <c r="FJ725" s="9"/>
      <c r="FK725" s="9"/>
      <c r="FL725" s="9"/>
      <c r="FM725" s="9"/>
      <c r="FN725" s="9"/>
      <c r="FO725" s="9"/>
      <c r="FP725" s="9"/>
      <c r="FQ725" s="9"/>
      <c r="FR725" s="9"/>
      <c r="FS725" s="9"/>
      <c r="FT725" s="9"/>
      <c r="FU725" s="9"/>
      <c r="FV725" s="9"/>
      <c r="FW725" s="9"/>
      <c r="FX725" s="9"/>
      <c r="FY725" s="9"/>
      <c r="FZ725" s="9"/>
      <c r="GA725" s="9"/>
      <c r="GB725" s="9"/>
      <c r="GC725" s="9"/>
      <c r="GD725" s="9"/>
      <c r="GE725" s="9"/>
      <c r="GF725" s="9"/>
      <c r="GG725" s="9"/>
      <c r="GH725" s="9"/>
      <c r="GI725" s="9"/>
      <c r="GJ725" s="9"/>
      <c r="GK725" s="9"/>
      <c r="GL725" s="9"/>
      <c r="GM725" s="9"/>
      <c r="GN725" s="9"/>
      <c r="GO725" s="9"/>
      <c r="GP725" s="9"/>
      <c r="GQ725" s="9"/>
      <c r="GR725" s="9"/>
      <c r="GS725" s="9"/>
      <c r="GT725" s="9"/>
      <c r="GU725" s="9"/>
      <c r="GV725" s="9"/>
      <c r="GW725" s="9"/>
      <c r="GX725" s="9"/>
      <c r="GY725" s="9"/>
      <c r="GZ725" s="9"/>
      <c r="HA725" s="9"/>
      <c r="HB725" s="9"/>
      <c r="HC725" s="9"/>
      <c r="HD725" s="9"/>
      <c r="HE725" s="9"/>
      <c r="HF725" s="9"/>
      <c r="HG725" s="9"/>
      <c r="HH725" s="9"/>
      <c r="HI725" s="9"/>
      <c r="HJ725" s="9"/>
      <c r="HK725" s="9"/>
      <c r="HL725" s="9"/>
      <c r="HM725" s="9"/>
      <c r="HN725" s="9"/>
      <c r="HO725" s="9"/>
      <c r="HP725" s="9"/>
      <c r="HQ725" s="9"/>
      <c r="HR725" s="9"/>
      <c r="HS725" s="9"/>
      <c r="HT725" s="9"/>
      <c r="HU725" s="9"/>
      <c r="HV725" s="9"/>
      <c r="HW725" s="9"/>
      <c r="HX725" s="9"/>
      <c r="HY725" s="9"/>
      <c r="HZ725" s="9"/>
      <c r="IA725" s="9"/>
      <c r="IB725" s="9"/>
      <c r="IC725" s="9"/>
      <c r="ID725" s="9"/>
    </row>
    <row r="726" spans="1:238" ht="28.5" customHeight="1" x14ac:dyDescent="0.2">
      <c r="A726" s="35">
        <f t="shared" si="26"/>
        <v>701</v>
      </c>
      <c r="B726" s="2" t="s">
        <v>402</v>
      </c>
      <c r="C726" s="2" t="s">
        <v>2120</v>
      </c>
      <c r="D726" s="2">
        <v>2013.12</v>
      </c>
      <c r="E726" s="37" t="s">
        <v>1116</v>
      </c>
      <c r="F726" s="38">
        <v>885</v>
      </c>
      <c r="G726" s="38">
        <v>1309</v>
      </c>
      <c r="H726" s="41" t="s">
        <v>109</v>
      </c>
      <c r="I726" s="40" t="s">
        <v>236</v>
      </c>
      <c r="J726" s="141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  <c r="DF726" s="9"/>
      <c r="DG726" s="9"/>
      <c r="DH726" s="9"/>
      <c r="DI726" s="9"/>
      <c r="DJ726" s="9"/>
      <c r="DK726" s="9"/>
      <c r="DL726" s="9"/>
      <c r="DM726" s="9"/>
      <c r="DN726" s="9"/>
      <c r="DO726" s="9"/>
      <c r="DP726" s="9"/>
      <c r="DQ726" s="9"/>
      <c r="DR726" s="9"/>
      <c r="DS726" s="9"/>
      <c r="DT726" s="9"/>
      <c r="DU726" s="9"/>
      <c r="DV726" s="9"/>
      <c r="DW726" s="9"/>
      <c r="DX726" s="9"/>
      <c r="DY726" s="9"/>
      <c r="DZ726" s="9"/>
      <c r="EA726" s="9"/>
      <c r="EB726" s="9"/>
      <c r="EC726" s="9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  <c r="GA726" s="9"/>
      <c r="GB726" s="9"/>
      <c r="GC726" s="9"/>
      <c r="GD726" s="9"/>
      <c r="GE726" s="9"/>
      <c r="GF726" s="9"/>
      <c r="GG726" s="9"/>
      <c r="GH726" s="9"/>
      <c r="GI726" s="9"/>
      <c r="GJ726" s="9"/>
      <c r="GK726" s="9"/>
      <c r="GL726" s="9"/>
      <c r="GM726" s="9"/>
      <c r="GN726" s="9"/>
      <c r="GO726" s="9"/>
      <c r="GP726" s="9"/>
      <c r="GQ726" s="9"/>
      <c r="GR726" s="9"/>
      <c r="GS726" s="9"/>
      <c r="GT726" s="9"/>
      <c r="GU726" s="9"/>
      <c r="GV726" s="9"/>
      <c r="GW726" s="9"/>
      <c r="GX726" s="9"/>
      <c r="GY726" s="9"/>
      <c r="GZ726" s="9"/>
      <c r="HA726" s="9"/>
      <c r="HB726" s="9"/>
      <c r="HC726" s="9"/>
      <c r="HD726" s="9"/>
      <c r="HE726" s="9"/>
      <c r="HF726" s="9"/>
      <c r="HG726" s="9"/>
      <c r="HH726" s="9"/>
      <c r="HI726" s="9"/>
      <c r="HJ726" s="9"/>
      <c r="HK726" s="9"/>
      <c r="HL726" s="9"/>
      <c r="HM726" s="9"/>
      <c r="HN726" s="9"/>
      <c r="HO726" s="9"/>
      <c r="HP726" s="9"/>
      <c r="HQ726" s="9"/>
      <c r="HR726" s="9"/>
      <c r="HS726" s="9"/>
      <c r="HT726" s="9"/>
      <c r="HU726" s="9"/>
      <c r="HV726" s="9"/>
      <c r="HW726" s="9"/>
      <c r="HX726" s="9"/>
      <c r="HY726" s="9"/>
      <c r="HZ726" s="9"/>
      <c r="IA726" s="9"/>
      <c r="IB726" s="9"/>
      <c r="IC726" s="9"/>
      <c r="ID726" s="9"/>
    </row>
    <row r="727" spans="1:238" ht="28.2" customHeight="1" x14ac:dyDescent="0.2">
      <c r="A727" s="35">
        <f t="shared" si="26"/>
        <v>702</v>
      </c>
      <c r="B727" s="2" t="s">
        <v>403</v>
      </c>
      <c r="C727" s="2" t="s">
        <v>2120</v>
      </c>
      <c r="D727" s="2">
        <v>2013.12</v>
      </c>
      <c r="E727" s="37" t="s">
        <v>1116</v>
      </c>
      <c r="F727" s="38">
        <v>1149</v>
      </c>
      <c r="G727" s="38">
        <v>1852</v>
      </c>
      <c r="H727" s="41" t="s">
        <v>109</v>
      </c>
      <c r="I727" s="40" t="s">
        <v>236</v>
      </c>
      <c r="J727" s="141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  <c r="DF727" s="9"/>
      <c r="DG727" s="9"/>
      <c r="DH727" s="9"/>
      <c r="DI727" s="9"/>
      <c r="DJ727" s="9"/>
      <c r="DK727" s="9"/>
      <c r="DL727" s="9"/>
      <c r="DM727" s="9"/>
      <c r="DN727" s="9"/>
      <c r="DO727" s="9"/>
      <c r="DP727" s="9"/>
      <c r="DQ727" s="9"/>
      <c r="DR727" s="9"/>
      <c r="DS727" s="9"/>
      <c r="DT727" s="9"/>
      <c r="DU727" s="9"/>
      <c r="DV727" s="9"/>
      <c r="DW727" s="9"/>
      <c r="DX727" s="9"/>
      <c r="DY727" s="9"/>
      <c r="DZ727" s="9"/>
      <c r="EA727" s="9"/>
      <c r="EB727" s="9"/>
      <c r="EC727" s="9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  <c r="GA727" s="9"/>
      <c r="GB727" s="9"/>
      <c r="GC727" s="9"/>
      <c r="GD727" s="9"/>
      <c r="GE727" s="9"/>
      <c r="GF727" s="9"/>
      <c r="GG727" s="9"/>
      <c r="GH727" s="9"/>
      <c r="GI727" s="9"/>
      <c r="GJ727" s="9"/>
      <c r="GK727" s="9"/>
      <c r="GL727" s="9"/>
      <c r="GM727" s="9"/>
      <c r="GN727" s="9"/>
      <c r="GO727" s="9"/>
      <c r="GP727" s="9"/>
      <c r="GQ727" s="9"/>
      <c r="GR727" s="9"/>
      <c r="GS727" s="9"/>
      <c r="GT727" s="9"/>
      <c r="GU727" s="9"/>
      <c r="GV727" s="9"/>
      <c r="GW727" s="9"/>
      <c r="GX727" s="9"/>
      <c r="GY727" s="9"/>
      <c r="GZ727" s="9"/>
      <c r="HA727" s="9"/>
      <c r="HB727" s="9"/>
      <c r="HC727" s="9"/>
      <c r="HD727" s="9"/>
      <c r="HE727" s="9"/>
      <c r="HF727" s="9"/>
      <c r="HG727" s="9"/>
      <c r="HH727" s="9"/>
      <c r="HI727" s="9"/>
      <c r="HJ727" s="9"/>
      <c r="HK727" s="9"/>
      <c r="HL727" s="9"/>
      <c r="HM727" s="9"/>
      <c r="HN727" s="9"/>
      <c r="HO727" s="9"/>
      <c r="HP727" s="9"/>
      <c r="HQ727" s="9"/>
      <c r="HR727" s="9"/>
      <c r="HS727" s="9"/>
      <c r="HT727" s="9"/>
      <c r="HU727" s="9"/>
      <c r="HV727" s="9"/>
      <c r="HW727" s="9"/>
      <c r="HX727" s="9"/>
      <c r="HY727" s="9"/>
      <c r="HZ727" s="9"/>
      <c r="IA727" s="9"/>
      <c r="IB727" s="9"/>
      <c r="IC727" s="9"/>
      <c r="ID727" s="9"/>
    </row>
    <row r="728" spans="1:238" s="13" customFormat="1" ht="28.5" customHeight="1" x14ac:dyDescent="0.2">
      <c r="A728" s="35">
        <f t="shared" si="26"/>
        <v>703</v>
      </c>
      <c r="B728" s="2" t="s">
        <v>412</v>
      </c>
      <c r="C728" s="2" t="s">
        <v>2120</v>
      </c>
      <c r="D728" s="2">
        <v>2014.1</v>
      </c>
      <c r="E728" s="64" t="s">
        <v>1118</v>
      </c>
      <c r="F728" s="38">
        <v>2165</v>
      </c>
      <c r="G728" s="38">
        <v>4133</v>
      </c>
      <c r="H728" s="41" t="s">
        <v>189</v>
      </c>
      <c r="I728" s="40" t="s">
        <v>236</v>
      </c>
    </row>
    <row r="729" spans="1:238" s="13" customFormat="1" ht="28.5" customHeight="1" x14ac:dyDescent="0.2">
      <c r="A729" s="35">
        <f t="shared" si="26"/>
        <v>704</v>
      </c>
      <c r="B729" s="2" t="s">
        <v>423</v>
      </c>
      <c r="C729" s="2" t="s">
        <v>2120</v>
      </c>
      <c r="D729" s="2">
        <v>2014.3</v>
      </c>
      <c r="E729" s="64" t="s">
        <v>945</v>
      </c>
      <c r="F729" s="38">
        <v>6354</v>
      </c>
      <c r="G729" s="38">
        <v>14958</v>
      </c>
      <c r="H729" s="41" t="s">
        <v>189</v>
      </c>
      <c r="I729" s="40" t="s">
        <v>236</v>
      </c>
    </row>
    <row r="730" spans="1:238" s="13" customFormat="1" ht="28.5" customHeight="1" x14ac:dyDescent="0.2">
      <c r="A730" s="35">
        <f t="shared" si="26"/>
        <v>705</v>
      </c>
      <c r="B730" s="2" t="s">
        <v>496</v>
      </c>
      <c r="C730" s="2" t="s">
        <v>2120</v>
      </c>
      <c r="D730" s="2">
        <v>2014.9</v>
      </c>
      <c r="E730" s="37" t="s">
        <v>995</v>
      </c>
      <c r="F730" s="38">
        <v>1298</v>
      </c>
      <c r="G730" s="38">
        <v>3808</v>
      </c>
      <c r="H730" s="41" t="s">
        <v>189</v>
      </c>
      <c r="I730" s="40" t="s">
        <v>236</v>
      </c>
    </row>
    <row r="731" spans="1:238" s="13" customFormat="1" ht="28.5" customHeight="1" x14ac:dyDescent="0.2">
      <c r="A731" s="35">
        <f t="shared" si="26"/>
        <v>706</v>
      </c>
      <c r="B731" s="2" t="s">
        <v>2194</v>
      </c>
      <c r="C731" s="2" t="s">
        <v>2120</v>
      </c>
      <c r="D731" s="60">
        <v>2015.1</v>
      </c>
      <c r="E731" s="37" t="s">
        <v>1035</v>
      </c>
      <c r="F731" s="38">
        <v>2862</v>
      </c>
      <c r="G731" s="38">
        <v>5851</v>
      </c>
      <c r="H731" s="41" t="s">
        <v>189</v>
      </c>
      <c r="I731" s="40" t="s">
        <v>236</v>
      </c>
    </row>
    <row r="732" spans="1:238" ht="28.2" customHeight="1" x14ac:dyDescent="0.2">
      <c r="A732" s="35">
        <f t="shared" si="26"/>
        <v>707</v>
      </c>
      <c r="B732" s="2" t="s">
        <v>2214</v>
      </c>
      <c r="C732" s="2" t="s">
        <v>2120</v>
      </c>
      <c r="D732" s="2">
        <v>2016.8</v>
      </c>
      <c r="E732" s="37" t="s">
        <v>980</v>
      </c>
      <c r="F732" s="38">
        <v>7966</v>
      </c>
      <c r="G732" s="38">
        <v>12274</v>
      </c>
      <c r="H732" s="41" t="s">
        <v>108</v>
      </c>
      <c r="I732" s="40" t="s">
        <v>236</v>
      </c>
      <c r="J732" s="141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  <c r="BV732" s="9"/>
      <c r="BW732" s="9"/>
      <c r="BX732" s="9"/>
      <c r="BY732" s="9"/>
      <c r="BZ732" s="9"/>
      <c r="CA732" s="9"/>
      <c r="CB732" s="9"/>
      <c r="CC732" s="9"/>
      <c r="CD732" s="9"/>
      <c r="CE732" s="9"/>
      <c r="CF732" s="9"/>
      <c r="CG732" s="9"/>
      <c r="CH732" s="9"/>
      <c r="CI732" s="9"/>
      <c r="CJ732" s="9"/>
      <c r="CK732" s="9"/>
      <c r="CL732" s="9"/>
      <c r="CM732" s="9"/>
      <c r="CN732" s="9"/>
      <c r="CO732" s="9"/>
      <c r="CP732" s="9"/>
      <c r="CQ732" s="9"/>
      <c r="CR732" s="9"/>
      <c r="CS732" s="9"/>
      <c r="CT732" s="9"/>
      <c r="CU732" s="9"/>
      <c r="CV732" s="9"/>
      <c r="CW732" s="9"/>
      <c r="CX732" s="9"/>
      <c r="CY732" s="9"/>
      <c r="CZ732" s="9"/>
      <c r="DA732" s="9"/>
      <c r="DB732" s="9"/>
      <c r="DC732" s="9"/>
      <c r="DD732" s="9"/>
      <c r="DE732" s="9"/>
      <c r="DF732" s="9"/>
      <c r="DG732" s="9"/>
      <c r="DH732" s="9"/>
      <c r="DI732" s="9"/>
      <c r="DJ732" s="9"/>
      <c r="DK732" s="9"/>
      <c r="DL732" s="9"/>
      <c r="DM732" s="9"/>
      <c r="DN732" s="9"/>
      <c r="DO732" s="9"/>
      <c r="DP732" s="9"/>
      <c r="DQ732" s="9"/>
      <c r="DR732" s="9"/>
      <c r="DS732" s="9"/>
      <c r="DT732" s="9"/>
      <c r="DU732" s="9"/>
      <c r="DV732" s="9"/>
      <c r="DW732" s="9"/>
      <c r="DX732" s="9"/>
      <c r="DY732" s="9"/>
      <c r="DZ732" s="9"/>
      <c r="EA732" s="9"/>
      <c r="EB732" s="9"/>
      <c r="EC732" s="9"/>
      <c r="ED732" s="9"/>
      <c r="EE732" s="9"/>
      <c r="EF732" s="9"/>
      <c r="EG732" s="9"/>
      <c r="EH732" s="9"/>
      <c r="EI732" s="9"/>
      <c r="EJ732" s="9"/>
      <c r="EK732" s="9"/>
      <c r="EL732" s="9"/>
      <c r="EM732" s="9"/>
      <c r="EN732" s="9"/>
      <c r="EO732" s="9"/>
      <c r="EP732" s="9"/>
      <c r="EQ732" s="9"/>
      <c r="ER732" s="9"/>
      <c r="ES732" s="9"/>
      <c r="ET732" s="9"/>
      <c r="EU732" s="9"/>
      <c r="EV732" s="9"/>
      <c r="EW732" s="9"/>
      <c r="EX732" s="9"/>
      <c r="EY732" s="9"/>
      <c r="EZ732" s="9"/>
      <c r="FA732" s="9"/>
      <c r="FB732" s="9"/>
      <c r="FC732" s="9"/>
      <c r="FD732" s="9"/>
      <c r="FE732" s="9"/>
      <c r="FF732" s="9"/>
      <c r="FG732" s="9"/>
      <c r="FH732" s="9"/>
      <c r="FI732" s="9"/>
      <c r="FJ732" s="9"/>
      <c r="FK732" s="9"/>
      <c r="FL732" s="9"/>
      <c r="FM732" s="9"/>
      <c r="FN732" s="9"/>
      <c r="FO732" s="9"/>
      <c r="FP732" s="9"/>
      <c r="FQ732" s="9"/>
      <c r="FR732" s="9"/>
      <c r="FS732" s="9"/>
      <c r="FT732" s="9"/>
      <c r="FU732" s="9"/>
      <c r="FV732" s="9"/>
      <c r="FW732" s="9"/>
      <c r="FX732" s="9"/>
      <c r="FY732" s="9"/>
      <c r="FZ732" s="9"/>
      <c r="GA732" s="9"/>
      <c r="GB732" s="9"/>
      <c r="GC732" s="9"/>
      <c r="GD732" s="9"/>
      <c r="GE732" s="9"/>
      <c r="GF732" s="9"/>
      <c r="GG732" s="9"/>
      <c r="GH732" s="9"/>
      <c r="GI732" s="9"/>
      <c r="GJ732" s="9"/>
      <c r="GK732" s="9"/>
      <c r="GL732" s="9"/>
      <c r="GM732" s="9"/>
      <c r="GN732" s="9"/>
      <c r="GO732" s="9"/>
      <c r="GP732" s="9"/>
      <c r="GQ732" s="9"/>
      <c r="GR732" s="9"/>
      <c r="GS732" s="9"/>
      <c r="GT732" s="9"/>
      <c r="GU732" s="9"/>
      <c r="GV732" s="9"/>
      <c r="GW732" s="9"/>
      <c r="GX732" s="9"/>
      <c r="GY732" s="9"/>
      <c r="GZ732" s="9"/>
      <c r="HA732" s="9"/>
      <c r="HB732" s="9"/>
      <c r="HC732" s="9"/>
      <c r="HD732" s="9"/>
      <c r="HE732" s="9"/>
      <c r="HF732" s="9"/>
      <c r="HG732" s="9"/>
      <c r="HH732" s="9"/>
      <c r="HI732" s="9"/>
      <c r="HJ732" s="9"/>
      <c r="HK732" s="9"/>
      <c r="HL732" s="9"/>
      <c r="HM732" s="9"/>
      <c r="HN732" s="9"/>
      <c r="HO732" s="9"/>
      <c r="HP732" s="9"/>
      <c r="HQ732" s="9"/>
      <c r="HR732" s="9"/>
      <c r="HS732" s="9"/>
      <c r="HT732" s="9"/>
      <c r="HU732" s="9"/>
      <c r="HV732" s="9"/>
      <c r="HW732" s="9"/>
      <c r="HX732" s="9"/>
      <c r="HY732" s="9"/>
      <c r="HZ732" s="9"/>
      <c r="IA732" s="9"/>
      <c r="IB732" s="9"/>
      <c r="IC732" s="9"/>
      <c r="ID732" s="9"/>
    </row>
    <row r="733" spans="1:238" s="13" customFormat="1" ht="28.5" customHeight="1" x14ac:dyDescent="0.2">
      <c r="A733" s="35">
        <f t="shared" si="26"/>
        <v>708</v>
      </c>
      <c r="B733" s="2" t="s">
        <v>2218</v>
      </c>
      <c r="C733" s="2" t="s">
        <v>2120</v>
      </c>
      <c r="D733" s="2">
        <v>2016.9</v>
      </c>
      <c r="E733" s="37" t="s">
        <v>958</v>
      </c>
      <c r="F733" s="38">
        <v>2316</v>
      </c>
      <c r="G733" s="38">
        <v>4032</v>
      </c>
      <c r="H733" s="41" t="s">
        <v>108</v>
      </c>
      <c r="I733" s="40" t="s">
        <v>236</v>
      </c>
    </row>
    <row r="734" spans="1:238" ht="28.5" customHeight="1" x14ac:dyDescent="0.2">
      <c r="A734" s="35">
        <f t="shared" si="26"/>
        <v>709</v>
      </c>
      <c r="B734" s="2" t="s">
        <v>747</v>
      </c>
      <c r="C734" s="2" t="s">
        <v>2120</v>
      </c>
      <c r="D734" s="60">
        <v>2016.1</v>
      </c>
      <c r="E734" s="37" t="s">
        <v>989</v>
      </c>
      <c r="F734" s="38">
        <v>7315</v>
      </c>
      <c r="G734" s="38">
        <v>12878</v>
      </c>
      <c r="H734" s="41" t="s">
        <v>108</v>
      </c>
      <c r="I734" s="40" t="s">
        <v>236</v>
      </c>
      <c r="J734" s="141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  <c r="GA734" s="9"/>
      <c r="GB734" s="9"/>
      <c r="GC734" s="9"/>
      <c r="GD734" s="9"/>
      <c r="GE734" s="9"/>
      <c r="GF734" s="9"/>
      <c r="GG734" s="9"/>
      <c r="GH734" s="9"/>
      <c r="GI734" s="9"/>
      <c r="GJ734" s="9"/>
      <c r="GK734" s="9"/>
      <c r="GL734" s="9"/>
      <c r="GM734" s="9"/>
      <c r="GN734" s="9"/>
      <c r="GO734" s="9"/>
      <c r="GP734" s="9"/>
      <c r="GQ734" s="9"/>
      <c r="GR734" s="9"/>
      <c r="GS734" s="9"/>
      <c r="GT734" s="9"/>
      <c r="GU734" s="9"/>
      <c r="GV734" s="9"/>
      <c r="GW734" s="9"/>
      <c r="GX734" s="9"/>
      <c r="GY734" s="9"/>
      <c r="GZ734" s="9"/>
      <c r="HA734" s="9"/>
      <c r="HB734" s="9"/>
      <c r="HC734" s="9"/>
      <c r="HD734" s="9"/>
      <c r="HE734" s="9"/>
      <c r="HF734" s="9"/>
      <c r="HG734" s="9"/>
      <c r="HH734" s="9"/>
      <c r="HI734" s="9"/>
      <c r="HJ734" s="9"/>
      <c r="HK734" s="9"/>
      <c r="HL734" s="9"/>
      <c r="HM734" s="9"/>
      <c r="HN734" s="9"/>
      <c r="HO734" s="9"/>
    </row>
    <row r="735" spans="1:238" s="90" customFormat="1" ht="28.5" customHeight="1" x14ac:dyDescent="0.2">
      <c r="A735" s="35">
        <f t="shared" si="26"/>
        <v>710</v>
      </c>
      <c r="B735" s="2" t="s">
        <v>800</v>
      </c>
      <c r="C735" s="2" t="s">
        <v>2120</v>
      </c>
      <c r="D735" s="2">
        <v>2017.2</v>
      </c>
      <c r="E735" s="37" t="s">
        <v>946</v>
      </c>
      <c r="F735" s="85">
        <v>2067</v>
      </c>
      <c r="G735" s="38">
        <v>3497</v>
      </c>
      <c r="H735" s="83" t="s">
        <v>189</v>
      </c>
      <c r="I735" s="84" t="s">
        <v>437</v>
      </c>
    </row>
    <row r="736" spans="1:238" ht="28.5" customHeight="1" x14ac:dyDescent="0.2">
      <c r="A736" s="35">
        <f t="shared" si="26"/>
        <v>711</v>
      </c>
      <c r="B736" s="89" t="s">
        <v>851</v>
      </c>
      <c r="C736" s="2" t="s">
        <v>2120</v>
      </c>
      <c r="D736" s="2">
        <v>2017.6</v>
      </c>
      <c r="E736" s="37" t="s">
        <v>894</v>
      </c>
      <c r="F736" s="38">
        <v>3750</v>
      </c>
      <c r="G736" s="38">
        <v>6817</v>
      </c>
      <c r="H736" s="41" t="s">
        <v>180</v>
      </c>
      <c r="I736" s="40" t="s">
        <v>236</v>
      </c>
      <c r="J736" s="141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  <c r="BV736" s="9"/>
      <c r="BW736" s="9"/>
      <c r="BX736" s="9"/>
      <c r="BY736" s="9"/>
      <c r="BZ736" s="9"/>
      <c r="CA736" s="9"/>
      <c r="CB736" s="9"/>
      <c r="CC736" s="9"/>
      <c r="CD736" s="9"/>
      <c r="CE736" s="9"/>
      <c r="CF736" s="9"/>
      <c r="CG736" s="9"/>
      <c r="CH736" s="9"/>
      <c r="CI736" s="9"/>
      <c r="CJ736" s="9"/>
      <c r="CK736" s="9"/>
      <c r="CL736" s="9"/>
      <c r="CM736" s="9"/>
      <c r="CN736" s="9"/>
      <c r="CO736" s="9"/>
      <c r="CP736" s="9"/>
      <c r="CQ736" s="9"/>
      <c r="CR736" s="9"/>
      <c r="CS736" s="9"/>
      <c r="CT736" s="9"/>
      <c r="CU736" s="9"/>
      <c r="CV736" s="9"/>
      <c r="CW736" s="9"/>
      <c r="CX736" s="9"/>
      <c r="CY736" s="9"/>
      <c r="CZ736" s="9"/>
      <c r="DA736" s="9"/>
      <c r="DB736" s="9"/>
      <c r="DC736" s="9"/>
      <c r="DD736" s="9"/>
      <c r="DE736" s="9"/>
      <c r="DF736" s="9"/>
      <c r="DG736" s="9"/>
      <c r="DH736" s="9"/>
      <c r="DI736" s="9"/>
      <c r="DJ736" s="9"/>
      <c r="DK736" s="9"/>
      <c r="DL736" s="9"/>
      <c r="DM736" s="9"/>
      <c r="DN736" s="9"/>
      <c r="DO736" s="9"/>
      <c r="DP736" s="9"/>
      <c r="DQ736" s="9"/>
      <c r="DR736" s="9"/>
      <c r="DS736" s="9"/>
      <c r="DT736" s="9"/>
      <c r="DU736" s="9"/>
      <c r="DV736" s="9"/>
      <c r="DW736" s="9"/>
      <c r="DX736" s="9"/>
      <c r="DY736" s="9"/>
      <c r="DZ736" s="9"/>
      <c r="EA736" s="9"/>
      <c r="EB736" s="9"/>
      <c r="EC736" s="9"/>
      <c r="ED736" s="9"/>
      <c r="EE736" s="9"/>
      <c r="EF736" s="9"/>
      <c r="EG736" s="9"/>
      <c r="EH736" s="9"/>
      <c r="EI736" s="9"/>
      <c r="EJ736" s="9"/>
      <c r="EK736" s="9"/>
      <c r="EL736" s="9"/>
      <c r="EM736" s="9"/>
      <c r="EN736" s="9"/>
      <c r="EO736" s="9"/>
      <c r="EP736" s="9"/>
      <c r="EQ736" s="9"/>
      <c r="ER736" s="9"/>
      <c r="ES736" s="9"/>
      <c r="ET736" s="9"/>
      <c r="EU736" s="9"/>
      <c r="EV736" s="9"/>
      <c r="EW736" s="9"/>
      <c r="EX736" s="9"/>
      <c r="EY736" s="9"/>
      <c r="EZ736" s="9"/>
      <c r="FA736" s="9"/>
      <c r="FB736" s="9"/>
      <c r="FC736" s="9"/>
      <c r="FD736" s="9"/>
      <c r="FE736" s="9"/>
      <c r="FF736" s="9"/>
      <c r="FG736" s="9"/>
      <c r="FH736" s="9"/>
      <c r="FI736" s="9"/>
      <c r="FJ736" s="9"/>
      <c r="FK736" s="9"/>
      <c r="FL736" s="9"/>
      <c r="FM736" s="9"/>
      <c r="FN736" s="9"/>
      <c r="FO736" s="9"/>
      <c r="FP736" s="9"/>
      <c r="FQ736" s="9"/>
      <c r="FR736" s="9"/>
      <c r="FS736" s="9"/>
      <c r="FT736" s="9"/>
      <c r="FU736" s="9"/>
      <c r="FV736" s="9"/>
      <c r="FW736" s="9"/>
      <c r="FX736" s="9"/>
      <c r="FY736" s="9"/>
      <c r="FZ736" s="9"/>
      <c r="GA736" s="9"/>
      <c r="GB736" s="9"/>
      <c r="GC736" s="9"/>
      <c r="GD736" s="9"/>
      <c r="GE736" s="9"/>
      <c r="GF736" s="9"/>
      <c r="GG736" s="9"/>
      <c r="GH736" s="9"/>
      <c r="GI736" s="9"/>
      <c r="GJ736" s="9"/>
      <c r="GK736" s="9"/>
      <c r="GL736" s="9"/>
      <c r="GM736" s="9"/>
      <c r="GN736" s="9"/>
      <c r="GO736" s="9"/>
      <c r="GP736" s="9"/>
      <c r="GQ736" s="9"/>
      <c r="GR736" s="9"/>
      <c r="GS736" s="9"/>
      <c r="GT736" s="9"/>
      <c r="GU736" s="9"/>
      <c r="GV736" s="9"/>
      <c r="GW736" s="9"/>
      <c r="GX736" s="9"/>
      <c r="GY736" s="9"/>
      <c r="GZ736" s="9"/>
      <c r="HA736" s="9"/>
      <c r="HB736" s="9"/>
      <c r="HC736" s="9"/>
      <c r="HD736" s="9"/>
      <c r="HE736" s="9"/>
      <c r="HF736" s="9"/>
      <c r="HG736" s="9"/>
      <c r="HH736" s="9"/>
      <c r="HI736" s="9"/>
      <c r="HJ736" s="9"/>
      <c r="HK736" s="9"/>
      <c r="HL736" s="9"/>
      <c r="HM736" s="9"/>
      <c r="HN736" s="9"/>
      <c r="HO736" s="9"/>
    </row>
    <row r="737" spans="1:223" s="13" customFormat="1" ht="28.5" customHeight="1" x14ac:dyDescent="0.2">
      <c r="A737" s="35">
        <f t="shared" si="26"/>
        <v>712</v>
      </c>
      <c r="B737" s="89" t="s">
        <v>1411</v>
      </c>
      <c r="C737" s="2" t="s">
        <v>2120</v>
      </c>
      <c r="D737" s="2">
        <v>2017.11</v>
      </c>
      <c r="E737" s="37" t="s">
        <v>1102</v>
      </c>
      <c r="F737" s="38">
        <v>363</v>
      </c>
      <c r="G737" s="38">
        <v>835</v>
      </c>
      <c r="H737" s="41" t="s">
        <v>108</v>
      </c>
      <c r="I737" s="40" t="s">
        <v>236</v>
      </c>
    </row>
    <row r="738" spans="1:223" s="13" customFormat="1" ht="28.5" customHeight="1" x14ac:dyDescent="0.2">
      <c r="A738" s="35">
        <f t="shared" si="26"/>
        <v>713</v>
      </c>
      <c r="B738" s="2" t="s">
        <v>1553</v>
      </c>
      <c r="C738" s="2" t="s">
        <v>2120</v>
      </c>
      <c r="D738" s="2">
        <v>2018.5</v>
      </c>
      <c r="E738" s="37" t="s">
        <v>1570</v>
      </c>
      <c r="F738" s="38">
        <v>1356</v>
      </c>
      <c r="G738" s="38">
        <v>2755</v>
      </c>
      <c r="H738" s="41" t="s">
        <v>6</v>
      </c>
      <c r="I738" s="40" t="s">
        <v>1571</v>
      </c>
    </row>
    <row r="739" spans="1:223" ht="28.5" customHeight="1" x14ac:dyDescent="0.2">
      <c r="A739" s="35">
        <f t="shared" si="26"/>
        <v>714</v>
      </c>
      <c r="B739" s="2" t="s">
        <v>1825</v>
      </c>
      <c r="C739" s="2" t="s">
        <v>2120</v>
      </c>
      <c r="D739" s="2">
        <v>2018.12</v>
      </c>
      <c r="E739" s="199" t="s">
        <v>1210</v>
      </c>
      <c r="F739" s="38">
        <v>8493</v>
      </c>
      <c r="G739" s="38">
        <v>13831</v>
      </c>
      <c r="H739" s="233" t="s">
        <v>109</v>
      </c>
      <c r="I739" s="257" t="s">
        <v>146</v>
      </c>
      <c r="J739" s="148" t="s">
        <v>1863</v>
      </c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  <c r="CS739" s="9"/>
      <c r="CT739" s="9"/>
      <c r="CU739" s="9"/>
      <c r="CV739" s="9"/>
      <c r="CW739" s="9"/>
      <c r="CX739" s="9"/>
      <c r="CY739" s="9"/>
      <c r="CZ739" s="9"/>
      <c r="DA739" s="9"/>
      <c r="DB739" s="9"/>
      <c r="DC739" s="9"/>
      <c r="DD739" s="9"/>
      <c r="DE739" s="9"/>
      <c r="DF739" s="9"/>
      <c r="DG739" s="9"/>
      <c r="DH739" s="9"/>
      <c r="DI739" s="9"/>
      <c r="DJ739" s="9"/>
      <c r="DK739" s="9"/>
      <c r="DL739" s="9"/>
      <c r="DM739" s="9"/>
      <c r="DN739" s="9"/>
      <c r="DO739" s="9"/>
      <c r="DP739" s="9"/>
      <c r="DQ739" s="9"/>
      <c r="DR739" s="9"/>
      <c r="DS739" s="9"/>
      <c r="DT739" s="9"/>
      <c r="DU739" s="9"/>
      <c r="DV739" s="9"/>
      <c r="DW739" s="9"/>
      <c r="DX739" s="9"/>
      <c r="DY739" s="9"/>
      <c r="DZ739" s="9"/>
      <c r="EA739" s="9"/>
      <c r="EB739" s="9"/>
      <c r="EC739" s="9"/>
      <c r="ED739" s="9"/>
      <c r="EE739" s="9"/>
      <c r="EF739" s="9"/>
      <c r="EG739" s="9"/>
      <c r="EH739" s="9"/>
      <c r="EI739" s="9"/>
      <c r="EJ739" s="9"/>
      <c r="EK739" s="9"/>
      <c r="EL739" s="9"/>
      <c r="EM739" s="9"/>
      <c r="EN739" s="9"/>
      <c r="EO739" s="9"/>
      <c r="EP739" s="9"/>
      <c r="EQ739" s="9"/>
      <c r="ER739" s="9"/>
      <c r="ES739" s="9"/>
      <c r="ET739" s="9"/>
      <c r="EU739" s="9"/>
      <c r="EV739" s="9"/>
      <c r="EW739" s="9"/>
      <c r="EX739" s="9"/>
      <c r="EY739" s="9"/>
      <c r="EZ739" s="9"/>
      <c r="FA739" s="9"/>
      <c r="FB739" s="9"/>
      <c r="FC739" s="9"/>
      <c r="FD739" s="9"/>
      <c r="FE739" s="9"/>
      <c r="FF739" s="9"/>
      <c r="FG739" s="9"/>
      <c r="FH739" s="9"/>
      <c r="FI739" s="9"/>
      <c r="FJ739" s="9"/>
      <c r="FK739" s="9"/>
      <c r="FL739" s="9"/>
      <c r="FM739" s="9"/>
      <c r="FN739" s="9"/>
      <c r="FO739" s="9"/>
      <c r="FP739" s="9"/>
      <c r="FQ739" s="9"/>
      <c r="FR739" s="9"/>
      <c r="FS739" s="9"/>
      <c r="FT739" s="9"/>
      <c r="FU739" s="9"/>
      <c r="FV739" s="9"/>
      <c r="FW739" s="9"/>
      <c r="FX739" s="9"/>
      <c r="FY739" s="9"/>
      <c r="FZ739" s="9"/>
      <c r="GA739" s="9"/>
      <c r="GB739" s="9"/>
      <c r="GC739" s="9"/>
      <c r="GD739" s="9"/>
      <c r="GE739" s="9"/>
      <c r="GF739" s="9"/>
      <c r="GG739" s="9"/>
      <c r="GH739" s="9"/>
      <c r="GI739" s="9"/>
      <c r="GJ739" s="9"/>
      <c r="GK739" s="9"/>
      <c r="GL739" s="9"/>
      <c r="GM739" s="9"/>
      <c r="GN739" s="9"/>
      <c r="GO739" s="9"/>
      <c r="GP739" s="9"/>
      <c r="GQ739" s="9"/>
      <c r="GR739" s="9"/>
      <c r="GS739" s="9"/>
      <c r="GT739" s="9"/>
      <c r="GU739" s="9"/>
      <c r="GV739" s="9"/>
      <c r="GW739" s="9"/>
      <c r="GX739" s="9"/>
      <c r="GY739" s="9"/>
      <c r="GZ739" s="9"/>
      <c r="HA739" s="9"/>
      <c r="HB739" s="9"/>
      <c r="HC739" s="9"/>
      <c r="HD739" s="9"/>
      <c r="HE739" s="9"/>
      <c r="HF739" s="9"/>
      <c r="HG739" s="9"/>
      <c r="HH739" s="9"/>
      <c r="HI739" s="9"/>
      <c r="HJ739" s="9"/>
      <c r="HK739" s="9"/>
      <c r="HL739" s="9"/>
      <c r="HM739" s="9"/>
      <c r="HN739" s="9"/>
      <c r="HO739" s="9"/>
    </row>
    <row r="740" spans="1:223" ht="28.5" customHeight="1" x14ac:dyDescent="0.2">
      <c r="A740" s="35">
        <f t="shared" si="26"/>
        <v>715</v>
      </c>
      <c r="B740" s="2" t="s">
        <v>1817</v>
      </c>
      <c r="C740" s="2" t="s">
        <v>2120</v>
      </c>
      <c r="D740" s="2">
        <v>2018.12</v>
      </c>
      <c r="E740" s="199" t="s">
        <v>1210</v>
      </c>
      <c r="F740" s="38">
        <v>21</v>
      </c>
      <c r="G740" s="38">
        <v>31</v>
      </c>
      <c r="H740" s="233" t="s">
        <v>265</v>
      </c>
      <c r="I740" s="257" t="s">
        <v>265</v>
      </c>
      <c r="J740" s="141" t="s">
        <v>1849</v>
      </c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  <c r="BV740" s="9"/>
      <c r="BW740" s="9"/>
      <c r="BX740" s="9"/>
      <c r="BY740" s="9"/>
      <c r="BZ740" s="9"/>
      <c r="CA740" s="9"/>
      <c r="CB740" s="9"/>
      <c r="CC740" s="9"/>
      <c r="CD740" s="9"/>
      <c r="CE740" s="9"/>
      <c r="CF740" s="9"/>
      <c r="CG740" s="9"/>
      <c r="CH740" s="9"/>
      <c r="CI740" s="9"/>
      <c r="CJ740" s="9"/>
      <c r="CK740" s="9"/>
      <c r="CL740" s="9"/>
      <c r="CM740" s="9"/>
      <c r="CN740" s="9"/>
      <c r="CO740" s="9"/>
      <c r="CP740" s="9"/>
      <c r="CQ740" s="9"/>
      <c r="CR740" s="9"/>
      <c r="CS740" s="9"/>
      <c r="CT740" s="9"/>
      <c r="CU740" s="9"/>
      <c r="CV740" s="9"/>
      <c r="CW740" s="9"/>
      <c r="CX740" s="9"/>
      <c r="CY740" s="9"/>
      <c r="CZ740" s="9"/>
      <c r="DA740" s="9"/>
      <c r="DB740" s="9"/>
      <c r="DC740" s="9"/>
      <c r="DD740" s="9"/>
      <c r="DE740" s="9"/>
      <c r="DF740" s="9"/>
      <c r="DG740" s="9"/>
      <c r="DH740" s="9"/>
      <c r="DI740" s="9"/>
      <c r="DJ740" s="9"/>
      <c r="DK740" s="9"/>
      <c r="DL740" s="9"/>
      <c r="DM740" s="9"/>
      <c r="DN740" s="9"/>
      <c r="DO740" s="9"/>
      <c r="DP740" s="9"/>
      <c r="DQ740" s="9"/>
      <c r="DR740" s="9"/>
      <c r="DS740" s="9"/>
      <c r="DT740" s="9"/>
      <c r="DU740" s="9"/>
      <c r="DV740" s="9"/>
      <c r="DW740" s="9"/>
      <c r="DX740" s="9"/>
      <c r="DY740" s="9"/>
      <c r="DZ740" s="9"/>
      <c r="EA740" s="9"/>
      <c r="EB740" s="9"/>
      <c r="EC740" s="9"/>
      <c r="ED740" s="9"/>
      <c r="EE740" s="9"/>
      <c r="EF740" s="9"/>
      <c r="EG740" s="9"/>
      <c r="EH740" s="9"/>
      <c r="EI740" s="9"/>
      <c r="EJ740" s="9"/>
      <c r="EK740" s="9"/>
      <c r="EL740" s="9"/>
      <c r="EM740" s="9"/>
      <c r="EN740" s="9"/>
      <c r="EO740" s="9"/>
      <c r="EP740" s="9"/>
      <c r="EQ740" s="9"/>
      <c r="ER740" s="9"/>
      <c r="ES740" s="9"/>
      <c r="ET740" s="9"/>
      <c r="EU740" s="9"/>
      <c r="EV740" s="9"/>
      <c r="EW740" s="9"/>
      <c r="EX740" s="9"/>
      <c r="EY740" s="9"/>
      <c r="EZ740" s="9"/>
      <c r="FA740" s="9"/>
      <c r="FB740" s="9"/>
      <c r="FC740" s="9"/>
      <c r="FD740" s="9"/>
      <c r="FE740" s="9"/>
      <c r="FF740" s="9"/>
      <c r="FG740" s="9"/>
      <c r="FH740" s="9"/>
      <c r="FI740" s="9"/>
      <c r="FJ740" s="9"/>
      <c r="FK740" s="9"/>
      <c r="FL740" s="9"/>
      <c r="FM740" s="9"/>
      <c r="FN740" s="9"/>
      <c r="FO740" s="9"/>
      <c r="FP740" s="9"/>
      <c r="FQ740" s="9"/>
      <c r="FR740" s="9"/>
      <c r="FS740" s="9"/>
      <c r="FT740" s="9"/>
      <c r="FU740" s="9"/>
      <c r="FV740" s="9"/>
      <c r="FW740" s="9"/>
      <c r="FX740" s="9"/>
      <c r="FY740" s="9"/>
      <c r="FZ740" s="9"/>
      <c r="GA740" s="9"/>
      <c r="GB740" s="9"/>
      <c r="GC740" s="9"/>
      <c r="GD740" s="9"/>
      <c r="GE740" s="9"/>
      <c r="GF740" s="9"/>
      <c r="GG740" s="9"/>
      <c r="GH740" s="9"/>
      <c r="GI740" s="9"/>
      <c r="GJ740" s="9"/>
      <c r="GK740" s="9"/>
      <c r="GL740" s="9"/>
      <c r="GM740" s="9"/>
      <c r="GN740" s="9"/>
      <c r="GO740" s="9"/>
      <c r="GP740" s="9"/>
      <c r="GQ740" s="9"/>
      <c r="GR740" s="9"/>
      <c r="GS740" s="9"/>
      <c r="GT740" s="9"/>
      <c r="GU740" s="9"/>
      <c r="GV740" s="9"/>
      <c r="GW740" s="9"/>
      <c r="GX740" s="9"/>
      <c r="GY740" s="9"/>
      <c r="GZ740" s="9"/>
      <c r="HA740" s="9"/>
      <c r="HB740" s="9"/>
      <c r="HC740" s="9"/>
      <c r="HD740" s="9"/>
      <c r="HE740" s="9"/>
      <c r="HF740" s="9"/>
      <c r="HG740" s="9"/>
      <c r="HH740" s="9"/>
      <c r="HI740" s="9"/>
      <c r="HJ740" s="9"/>
      <c r="HK740" s="9"/>
      <c r="HL740" s="9"/>
      <c r="HM740" s="9"/>
      <c r="HN740" s="9"/>
      <c r="HO740" s="9"/>
    </row>
    <row r="741" spans="1:223" ht="28.5" customHeight="1" x14ac:dyDescent="0.2">
      <c r="A741" s="35">
        <f t="shared" si="26"/>
        <v>716</v>
      </c>
      <c r="B741" s="2" t="s">
        <v>1873</v>
      </c>
      <c r="C741" s="2" t="s">
        <v>2120</v>
      </c>
      <c r="D741" s="199">
        <v>2019.2</v>
      </c>
      <c r="E741" s="2" t="s">
        <v>1127</v>
      </c>
      <c r="F741" s="81">
        <v>7075</v>
      </c>
      <c r="G741" s="81">
        <v>15628</v>
      </c>
      <c r="H741" s="281" t="s">
        <v>109</v>
      </c>
      <c r="I741" s="282" t="s">
        <v>146</v>
      </c>
      <c r="J741" s="141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  <c r="CS741" s="9"/>
      <c r="CT741" s="9"/>
      <c r="CU741" s="9"/>
      <c r="CV741" s="9"/>
      <c r="CW741" s="9"/>
      <c r="CX741" s="9"/>
      <c r="CY741" s="9"/>
      <c r="CZ741" s="9"/>
      <c r="DA741" s="9"/>
      <c r="DB741" s="9"/>
      <c r="DC741" s="9"/>
      <c r="DD741" s="9"/>
      <c r="DE741" s="9"/>
      <c r="DF741" s="9"/>
      <c r="DG741" s="9"/>
      <c r="DH741" s="9"/>
      <c r="DI741" s="9"/>
      <c r="DJ741" s="9"/>
      <c r="DK741" s="9"/>
      <c r="DL741" s="9"/>
      <c r="DM741" s="9"/>
      <c r="DN741" s="9"/>
      <c r="DO741" s="9"/>
      <c r="DP741" s="9"/>
      <c r="DQ741" s="9"/>
      <c r="DR741" s="9"/>
      <c r="DS741" s="9"/>
      <c r="DT741" s="9"/>
      <c r="DU741" s="9"/>
      <c r="DV741" s="9"/>
      <c r="DW741" s="9"/>
      <c r="DX741" s="9"/>
      <c r="DY741" s="9"/>
      <c r="DZ741" s="9"/>
      <c r="EA741" s="9"/>
      <c r="EB741" s="9"/>
      <c r="EC741" s="9"/>
      <c r="ED741" s="9"/>
      <c r="EE741" s="9"/>
      <c r="EF741" s="9"/>
      <c r="EG741" s="9"/>
      <c r="EH741" s="9"/>
      <c r="EI741" s="9"/>
      <c r="EJ741" s="9"/>
      <c r="EK741" s="9"/>
      <c r="EL741" s="9"/>
      <c r="EM741" s="9"/>
      <c r="EN741" s="9"/>
      <c r="EO741" s="9"/>
      <c r="EP741" s="9"/>
      <c r="EQ741" s="9"/>
      <c r="ER741" s="9"/>
      <c r="ES741" s="9"/>
      <c r="ET741" s="9"/>
      <c r="EU741" s="9"/>
      <c r="EV741" s="9"/>
      <c r="EW741" s="9"/>
      <c r="EX741" s="9"/>
      <c r="EY741" s="9"/>
      <c r="EZ741" s="9"/>
      <c r="FA741" s="9"/>
      <c r="FB741" s="9"/>
      <c r="FC741" s="9"/>
      <c r="FD741" s="9"/>
      <c r="FE741" s="9"/>
      <c r="FF741" s="9"/>
      <c r="FG741" s="9"/>
      <c r="FH741" s="9"/>
      <c r="FI741" s="9"/>
      <c r="FJ741" s="9"/>
      <c r="FK741" s="9"/>
      <c r="FL741" s="9"/>
      <c r="FM741" s="9"/>
      <c r="FN741" s="9"/>
      <c r="FO741" s="9"/>
      <c r="FP741" s="9"/>
      <c r="FQ741" s="9"/>
      <c r="FR741" s="9"/>
      <c r="FS741" s="9"/>
      <c r="FT741" s="9"/>
      <c r="FU741" s="9"/>
      <c r="FV741" s="9"/>
      <c r="FW741" s="9"/>
      <c r="FX741" s="9"/>
      <c r="FY741" s="9"/>
      <c r="FZ741" s="9"/>
      <c r="GA741" s="9"/>
      <c r="GB741" s="9"/>
      <c r="GC741" s="9"/>
      <c r="GD741" s="9"/>
      <c r="GE741" s="9"/>
      <c r="GF741" s="9"/>
      <c r="GG741" s="9"/>
      <c r="GH741" s="9"/>
      <c r="GI741" s="9"/>
      <c r="GJ741" s="9"/>
      <c r="GK741" s="9"/>
      <c r="GL741" s="9"/>
      <c r="GM741" s="9"/>
      <c r="GN741" s="9"/>
      <c r="GO741" s="9"/>
      <c r="GP741" s="9"/>
      <c r="GQ741" s="9"/>
      <c r="GR741" s="9"/>
      <c r="GS741" s="9"/>
      <c r="GT741" s="9"/>
      <c r="GU741" s="9"/>
      <c r="GV741" s="9"/>
      <c r="GW741" s="9"/>
      <c r="GX741" s="9"/>
      <c r="GY741" s="9"/>
      <c r="GZ741" s="9"/>
      <c r="HA741" s="9"/>
      <c r="HB741" s="9"/>
      <c r="HC741" s="9"/>
      <c r="HD741" s="9"/>
      <c r="HE741" s="9"/>
      <c r="HF741" s="9"/>
      <c r="HG741" s="9"/>
      <c r="HH741" s="9"/>
      <c r="HI741" s="9"/>
      <c r="HJ741" s="9"/>
      <c r="HK741" s="9"/>
      <c r="HL741" s="9"/>
      <c r="HM741" s="9"/>
      <c r="HN741" s="9"/>
      <c r="HO741" s="9"/>
    </row>
    <row r="742" spans="1:223" ht="28.5" customHeight="1" x14ac:dyDescent="0.2">
      <c r="A742" s="35">
        <f t="shared" si="26"/>
        <v>717</v>
      </c>
      <c r="B742" s="2" t="s">
        <v>2011</v>
      </c>
      <c r="C742" s="2" t="s">
        <v>2120</v>
      </c>
      <c r="D742" s="2">
        <v>2019.9</v>
      </c>
      <c r="E742" s="199" t="s">
        <v>1956</v>
      </c>
      <c r="F742" s="38">
        <v>2438</v>
      </c>
      <c r="G742" s="38">
        <v>5375</v>
      </c>
      <c r="H742" s="233" t="s">
        <v>237</v>
      </c>
      <c r="I742" s="257" t="s">
        <v>236</v>
      </c>
      <c r="J742" s="141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  <c r="BV742" s="9"/>
      <c r="BW742" s="9"/>
      <c r="BX742" s="9"/>
      <c r="BY742" s="9"/>
      <c r="BZ742" s="9"/>
      <c r="CA742" s="9"/>
      <c r="CB742" s="9"/>
      <c r="CC742" s="9"/>
      <c r="CD742" s="9"/>
      <c r="CE742" s="9"/>
      <c r="CF742" s="9"/>
      <c r="CG742" s="9"/>
      <c r="CH742" s="9"/>
      <c r="CI742" s="9"/>
      <c r="CJ742" s="9"/>
      <c r="CK742" s="9"/>
      <c r="CL742" s="9"/>
      <c r="CM742" s="9"/>
      <c r="CN742" s="9"/>
      <c r="CO742" s="9"/>
      <c r="CP742" s="9"/>
      <c r="CQ742" s="9"/>
      <c r="CR742" s="9"/>
      <c r="CS742" s="9"/>
      <c r="CT742" s="9"/>
      <c r="CU742" s="9"/>
      <c r="CV742" s="9"/>
      <c r="CW742" s="9"/>
      <c r="CX742" s="9"/>
      <c r="CY742" s="9"/>
      <c r="CZ742" s="9"/>
      <c r="DA742" s="9"/>
      <c r="DB742" s="9"/>
      <c r="DC742" s="9"/>
      <c r="DD742" s="9"/>
      <c r="DE742" s="9"/>
      <c r="DF742" s="9"/>
      <c r="DG742" s="9"/>
      <c r="DH742" s="9"/>
      <c r="DI742" s="9"/>
      <c r="DJ742" s="9"/>
      <c r="DK742" s="9"/>
      <c r="DL742" s="9"/>
      <c r="DM742" s="9"/>
      <c r="DN742" s="9"/>
      <c r="DO742" s="9"/>
      <c r="DP742" s="9"/>
      <c r="DQ742" s="9"/>
      <c r="DR742" s="9"/>
      <c r="DS742" s="9"/>
      <c r="DT742" s="9"/>
      <c r="DU742" s="9"/>
      <c r="DV742" s="9"/>
      <c r="DW742" s="9"/>
      <c r="DX742" s="9"/>
      <c r="DY742" s="9"/>
      <c r="DZ742" s="9"/>
      <c r="EA742" s="9"/>
      <c r="EB742" s="9"/>
      <c r="EC742" s="9"/>
      <c r="ED742" s="9"/>
      <c r="EE742" s="9"/>
      <c r="EF742" s="9"/>
      <c r="EG742" s="9"/>
      <c r="EH742" s="9"/>
      <c r="EI742" s="9"/>
      <c r="EJ742" s="9"/>
      <c r="EK742" s="9"/>
      <c r="EL742" s="9"/>
      <c r="EM742" s="9"/>
      <c r="EN742" s="9"/>
      <c r="EO742" s="9"/>
      <c r="EP742" s="9"/>
      <c r="EQ742" s="9"/>
      <c r="ER742" s="9"/>
      <c r="ES742" s="9"/>
      <c r="ET742" s="9"/>
      <c r="EU742" s="9"/>
      <c r="EV742" s="9"/>
      <c r="EW742" s="9"/>
      <c r="EX742" s="9"/>
      <c r="EY742" s="9"/>
      <c r="EZ742" s="9"/>
      <c r="FA742" s="9"/>
      <c r="FB742" s="9"/>
      <c r="FC742" s="9"/>
      <c r="FD742" s="9"/>
      <c r="FE742" s="9"/>
      <c r="FF742" s="9"/>
      <c r="FG742" s="9"/>
      <c r="FH742" s="9"/>
      <c r="FI742" s="9"/>
      <c r="FJ742" s="9"/>
      <c r="FK742" s="9"/>
      <c r="FL742" s="9"/>
      <c r="FM742" s="9"/>
      <c r="FN742" s="9"/>
      <c r="FO742" s="9"/>
      <c r="FP742" s="9"/>
      <c r="FQ742" s="9"/>
      <c r="FR742" s="9"/>
      <c r="FS742" s="9"/>
      <c r="FT742" s="9"/>
      <c r="FU742" s="9"/>
      <c r="FV742" s="9"/>
      <c r="FW742" s="9"/>
      <c r="FX742" s="9"/>
      <c r="FY742" s="9"/>
      <c r="FZ742" s="9"/>
      <c r="GA742" s="9"/>
      <c r="GB742" s="9"/>
      <c r="GC742" s="9"/>
      <c r="GD742" s="9"/>
      <c r="GE742" s="9"/>
      <c r="GF742" s="9"/>
      <c r="GG742" s="9"/>
      <c r="GH742" s="9"/>
      <c r="GI742" s="9"/>
      <c r="GJ742" s="9"/>
      <c r="GK742" s="9"/>
      <c r="GL742" s="9"/>
      <c r="GM742" s="9"/>
      <c r="GN742" s="9"/>
      <c r="GO742" s="9"/>
      <c r="GP742" s="9"/>
      <c r="GQ742" s="9"/>
      <c r="GR742" s="9"/>
      <c r="GS742" s="9"/>
      <c r="GT742" s="9"/>
      <c r="GU742" s="9"/>
      <c r="GV742" s="9"/>
      <c r="GW742" s="9"/>
      <c r="GX742" s="9"/>
      <c r="GY742" s="9"/>
      <c r="GZ742" s="9"/>
      <c r="HA742" s="9"/>
      <c r="HB742" s="9"/>
      <c r="HC742" s="9"/>
      <c r="HD742" s="9"/>
      <c r="HE742" s="9"/>
      <c r="HF742" s="9"/>
      <c r="HG742" s="9"/>
      <c r="HH742" s="9"/>
      <c r="HI742" s="9"/>
      <c r="HJ742" s="9"/>
      <c r="HK742" s="9"/>
      <c r="HL742" s="9"/>
      <c r="HM742" s="9"/>
      <c r="HN742" s="9"/>
      <c r="HO742" s="9"/>
    </row>
    <row r="743" spans="1:223" ht="28.5" customHeight="1" x14ac:dyDescent="0.2">
      <c r="A743" s="314" t="s">
        <v>2323</v>
      </c>
      <c r="B743" s="315"/>
      <c r="C743" s="315"/>
      <c r="D743" s="315"/>
      <c r="E743" s="315"/>
      <c r="F743" s="315"/>
      <c r="G743" s="315"/>
      <c r="H743" s="315"/>
      <c r="I743" s="316"/>
      <c r="J743" s="141"/>
      <c r="ED743" s="9"/>
      <c r="EE743" s="9"/>
      <c r="EF743" s="9"/>
      <c r="EG743" s="9"/>
      <c r="EH743" s="9"/>
      <c r="EI743" s="9"/>
      <c r="EJ743" s="9"/>
      <c r="EK743" s="9"/>
      <c r="EL743" s="9"/>
      <c r="EM743" s="9"/>
      <c r="EN743" s="9"/>
      <c r="EO743" s="9"/>
      <c r="EP743" s="9"/>
      <c r="EQ743" s="9"/>
      <c r="ER743" s="9"/>
      <c r="ES743" s="9"/>
      <c r="ET743" s="9"/>
      <c r="EU743" s="9"/>
      <c r="EV743" s="9"/>
      <c r="EW743" s="9"/>
      <c r="EX743" s="9"/>
      <c r="EY743" s="9"/>
      <c r="EZ743" s="9"/>
      <c r="FA743" s="9"/>
      <c r="FB743" s="9"/>
      <c r="FC743" s="9"/>
      <c r="FD743" s="9"/>
      <c r="FE743" s="9"/>
      <c r="FF743" s="9"/>
      <c r="FG743" s="9"/>
      <c r="FH743" s="9"/>
      <c r="FI743" s="9"/>
      <c r="FJ743" s="9"/>
      <c r="FK743" s="9"/>
      <c r="FL743" s="9"/>
      <c r="FM743" s="9"/>
      <c r="FN743" s="9"/>
      <c r="FO743" s="9"/>
      <c r="FP743" s="9"/>
      <c r="FQ743" s="9"/>
      <c r="FR743" s="9"/>
      <c r="FS743" s="9"/>
      <c r="FT743" s="9"/>
      <c r="FU743" s="9"/>
      <c r="FV743" s="9"/>
      <c r="FW743" s="9"/>
      <c r="FX743" s="9"/>
      <c r="FY743" s="9"/>
      <c r="FZ743" s="9"/>
      <c r="GA743" s="9"/>
      <c r="GB743" s="9"/>
      <c r="GC743" s="9"/>
      <c r="GD743" s="9"/>
      <c r="GE743" s="9"/>
    </row>
    <row r="744" spans="1:223" ht="28.5" customHeight="1" x14ac:dyDescent="0.2">
      <c r="A744" s="35">
        <f>ROW()-26</f>
        <v>718</v>
      </c>
      <c r="B744" s="2" t="s">
        <v>0</v>
      </c>
      <c r="C744" s="2" t="s">
        <v>2114</v>
      </c>
      <c r="D744" s="2">
        <v>1993.1</v>
      </c>
      <c r="E744" s="37" t="s">
        <v>886</v>
      </c>
      <c r="F744" s="38">
        <v>3977</v>
      </c>
      <c r="G744" s="38">
        <v>6146</v>
      </c>
      <c r="H744" s="41" t="s">
        <v>6</v>
      </c>
      <c r="I744" s="40" t="s">
        <v>236</v>
      </c>
      <c r="J744" s="141"/>
      <c r="ED744" s="9"/>
      <c r="EE744" s="9"/>
      <c r="EF744" s="9"/>
      <c r="EG744" s="9"/>
      <c r="EH744" s="9"/>
      <c r="EI744" s="9"/>
      <c r="EJ744" s="9"/>
      <c r="EK744" s="9"/>
      <c r="EL744" s="9"/>
      <c r="EM744" s="9"/>
      <c r="EN744" s="9"/>
      <c r="EO744" s="9"/>
      <c r="EP744" s="9"/>
      <c r="EQ744" s="9"/>
      <c r="ER744" s="9"/>
      <c r="ES744" s="9"/>
      <c r="ET744" s="9"/>
      <c r="EU744" s="9"/>
      <c r="EV744" s="9"/>
      <c r="EW744" s="9"/>
      <c r="EX744" s="9"/>
      <c r="EY744" s="9"/>
      <c r="EZ744" s="9"/>
      <c r="FA744" s="9"/>
      <c r="FB744" s="9"/>
      <c r="FC744" s="9"/>
      <c r="FD744" s="9"/>
      <c r="FE744" s="9"/>
      <c r="FF744" s="9"/>
      <c r="FG744" s="9"/>
      <c r="FH744" s="9"/>
      <c r="FI744" s="9"/>
      <c r="FJ744" s="9"/>
      <c r="FK744" s="9"/>
      <c r="FL744" s="9"/>
      <c r="FM744" s="9"/>
      <c r="FN744" s="9"/>
      <c r="FO744" s="9"/>
      <c r="FP744" s="9"/>
      <c r="FQ744" s="9"/>
      <c r="FR744" s="9"/>
      <c r="FS744" s="9"/>
      <c r="FT744" s="9"/>
      <c r="FU744" s="9"/>
      <c r="FV744" s="9"/>
      <c r="FW744" s="9"/>
      <c r="FX744" s="9"/>
      <c r="FY744" s="9"/>
      <c r="FZ744" s="9"/>
      <c r="GA744" s="9"/>
      <c r="GB744" s="9"/>
      <c r="GC744" s="9"/>
      <c r="GD744" s="9"/>
      <c r="GE744" s="9"/>
    </row>
    <row r="745" spans="1:223" ht="28.5" customHeight="1" x14ac:dyDescent="0.2">
      <c r="A745" s="35">
        <f t="shared" ref="A745:A808" si="27">ROW()-26</f>
        <v>719</v>
      </c>
      <c r="B745" s="2" t="s">
        <v>71</v>
      </c>
      <c r="C745" s="2" t="s">
        <v>2115</v>
      </c>
      <c r="D745" s="2">
        <v>1994.4</v>
      </c>
      <c r="E745" s="37" t="s">
        <v>886</v>
      </c>
      <c r="F745" s="38">
        <v>2900</v>
      </c>
      <c r="G745" s="38">
        <v>4471</v>
      </c>
      <c r="H745" s="39" t="s">
        <v>6</v>
      </c>
      <c r="I745" s="40" t="s">
        <v>236</v>
      </c>
      <c r="J745" s="141"/>
      <c r="ED745" s="9"/>
      <c r="EE745" s="9"/>
      <c r="EF745" s="9"/>
      <c r="EG745" s="9"/>
      <c r="EH745" s="9"/>
      <c r="EI745" s="9"/>
      <c r="EJ745" s="9"/>
      <c r="EK745" s="9"/>
      <c r="EL745" s="9"/>
      <c r="EM745" s="9"/>
      <c r="EN745" s="9"/>
      <c r="EO745" s="9"/>
      <c r="EP745" s="9"/>
      <c r="EQ745" s="9"/>
      <c r="ER745" s="9"/>
      <c r="ES745" s="9"/>
      <c r="ET745" s="9"/>
      <c r="EU745" s="9"/>
      <c r="EV745" s="9"/>
      <c r="EW745" s="9"/>
      <c r="EX745" s="9"/>
      <c r="EY745" s="9"/>
      <c r="EZ745" s="9"/>
      <c r="FA745" s="9"/>
      <c r="FB745" s="9"/>
      <c r="FC745" s="9"/>
      <c r="FD745" s="9"/>
      <c r="FE745" s="9"/>
      <c r="FF745" s="9"/>
      <c r="FG745" s="9"/>
      <c r="FH745" s="9"/>
      <c r="FI745" s="9"/>
      <c r="FJ745" s="9"/>
      <c r="FK745" s="9"/>
      <c r="FL745" s="9"/>
      <c r="FM745" s="9"/>
      <c r="FN745" s="9"/>
      <c r="FO745" s="9"/>
      <c r="FP745" s="9"/>
      <c r="FQ745" s="9"/>
      <c r="FR745" s="9"/>
      <c r="FS745" s="9"/>
      <c r="FT745" s="9"/>
      <c r="FU745" s="9"/>
      <c r="FV745" s="9"/>
      <c r="FW745" s="9"/>
      <c r="FX745" s="9"/>
      <c r="FY745" s="9"/>
      <c r="FZ745" s="9"/>
      <c r="GA745" s="9"/>
      <c r="GB745" s="9"/>
      <c r="GC745" s="9"/>
      <c r="GD745" s="9"/>
      <c r="GE745" s="9"/>
    </row>
    <row r="746" spans="1:223" ht="28.5" customHeight="1" x14ac:dyDescent="0.2">
      <c r="A746" s="35">
        <f t="shared" si="27"/>
        <v>720</v>
      </c>
      <c r="B746" s="2" t="s">
        <v>72</v>
      </c>
      <c r="C746" s="2" t="s">
        <v>2114</v>
      </c>
      <c r="D746" s="2">
        <v>2000.9</v>
      </c>
      <c r="E746" s="37" t="s">
        <v>1283</v>
      </c>
      <c r="F746" s="38">
        <v>3254</v>
      </c>
      <c r="G746" s="38">
        <v>4345</v>
      </c>
      <c r="H746" s="39" t="s">
        <v>6</v>
      </c>
      <c r="I746" s="40" t="s">
        <v>236</v>
      </c>
      <c r="J746" s="141"/>
      <c r="ED746" s="9"/>
      <c r="EE746" s="9"/>
      <c r="EF746" s="9"/>
      <c r="EG746" s="9"/>
      <c r="EH746" s="9"/>
      <c r="EI746" s="9"/>
      <c r="EJ746" s="9"/>
      <c r="EK746" s="9"/>
      <c r="EL746" s="9"/>
      <c r="EM746" s="9"/>
      <c r="EN746" s="9"/>
      <c r="EO746" s="9"/>
      <c r="EP746" s="9"/>
      <c r="EQ746" s="9"/>
      <c r="ER746" s="9"/>
      <c r="ES746" s="9"/>
      <c r="ET746" s="9"/>
      <c r="EU746" s="9"/>
      <c r="EV746" s="9"/>
      <c r="EW746" s="9"/>
      <c r="EX746" s="9"/>
      <c r="EY746" s="9"/>
      <c r="EZ746" s="9"/>
      <c r="FA746" s="9"/>
      <c r="FB746" s="9"/>
      <c r="FC746" s="9"/>
      <c r="FD746" s="9"/>
      <c r="FE746" s="9"/>
      <c r="FF746" s="9"/>
      <c r="FG746" s="9"/>
      <c r="FH746" s="9"/>
      <c r="FI746" s="9"/>
      <c r="FJ746" s="9"/>
      <c r="FK746" s="9"/>
      <c r="FL746" s="9"/>
      <c r="FM746" s="9"/>
      <c r="FN746" s="9"/>
      <c r="FO746" s="9"/>
      <c r="FP746" s="9"/>
      <c r="FQ746" s="9"/>
      <c r="FR746" s="9"/>
      <c r="FS746" s="9"/>
      <c r="FT746" s="9"/>
      <c r="FU746" s="9"/>
      <c r="FV746" s="9"/>
      <c r="FW746" s="9"/>
      <c r="FX746" s="9"/>
      <c r="FY746" s="9"/>
      <c r="FZ746" s="9"/>
      <c r="GA746" s="9"/>
      <c r="GB746" s="9"/>
      <c r="GC746" s="9"/>
      <c r="GD746" s="9"/>
      <c r="GE746" s="9"/>
    </row>
    <row r="747" spans="1:223" ht="28.5" customHeight="1" x14ac:dyDescent="0.2">
      <c r="A747" s="35">
        <f t="shared" si="27"/>
        <v>721</v>
      </c>
      <c r="B747" s="2" t="s">
        <v>11</v>
      </c>
      <c r="C747" s="2" t="s">
        <v>2115</v>
      </c>
      <c r="D747" s="2">
        <v>2002.2</v>
      </c>
      <c r="E747" s="37" t="s">
        <v>1284</v>
      </c>
      <c r="F747" s="38">
        <v>2933</v>
      </c>
      <c r="G747" s="38">
        <v>3222</v>
      </c>
      <c r="H747" s="39" t="s">
        <v>6</v>
      </c>
      <c r="I747" s="40" t="s">
        <v>236</v>
      </c>
      <c r="J747" s="141"/>
      <c r="ED747" s="9"/>
      <c r="EE747" s="9"/>
      <c r="EF747" s="9"/>
      <c r="EG747" s="9"/>
      <c r="EH747" s="9"/>
      <c r="EI747" s="9"/>
      <c r="EJ747" s="9"/>
      <c r="EK747" s="9"/>
      <c r="EL747" s="9"/>
      <c r="EM747" s="9"/>
      <c r="EN747" s="9"/>
      <c r="EO747" s="9"/>
      <c r="EP747" s="9"/>
      <c r="EQ747" s="9"/>
      <c r="ER747" s="9"/>
      <c r="ES747" s="9"/>
      <c r="ET747" s="9"/>
      <c r="EU747" s="9"/>
      <c r="EV747" s="9"/>
      <c r="EW747" s="9"/>
      <c r="EX747" s="9"/>
      <c r="EY747" s="9"/>
      <c r="EZ747" s="9"/>
      <c r="FA747" s="9"/>
      <c r="FB747" s="9"/>
      <c r="FC747" s="9"/>
      <c r="FD747" s="9"/>
      <c r="FE747" s="9"/>
      <c r="FF747" s="9"/>
      <c r="FG747" s="9"/>
      <c r="FH747" s="9"/>
      <c r="FI747" s="9"/>
      <c r="FJ747" s="9"/>
      <c r="FK747" s="9"/>
      <c r="FL747" s="9"/>
      <c r="FM747" s="9"/>
      <c r="FN747" s="9"/>
      <c r="FO747" s="9"/>
      <c r="FP747" s="9"/>
      <c r="FQ747" s="9"/>
      <c r="FR747" s="9"/>
      <c r="FS747" s="9"/>
      <c r="FT747" s="9"/>
      <c r="FU747" s="9"/>
      <c r="FV747" s="9"/>
      <c r="FW747" s="9"/>
      <c r="FX747" s="9"/>
      <c r="FY747" s="9"/>
      <c r="FZ747" s="9"/>
      <c r="GA747" s="9"/>
      <c r="GB747" s="9"/>
      <c r="GC747" s="9"/>
      <c r="GD747" s="9"/>
      <c r="GE747" s="9"/>
    </row>
    <row r="748" spans="1:223" ht="28.5" customHeight="1" x14ac:dyDescent="0.2">
      <c r="A748" s="35">
        <f t="shared" si="27"/>
        <v>722</v>
      </c>
      <c r="B748" s="2" t="s">
        <v>75</v>
      </c>
      <c r="C748" s="2" t="s">
        <v>2114</v>
      </c>
      <c r="D748" s="2">
        <v>2003.8</v>
      </c>
      <c r="E748" s="37" t="s">
        <v>1285</v>
      </c>
      <c r="F748" s="38">
        <v>3804</v>
      </c>
      <c r="G748" s="38">
        <v>4760</v>
      </c>
      <c r="H748" s="39" t="s">
        <v>6</v>
      </c>
      <c r="I748" s="40" t="s">
        <v>236</v>
      </c>
      <c r="J748" s="141"/>
      <c r="ED748" s="9"/>
      <c r="EE748" s="9"/>
      <c r="EF748" s="9"/>
      <c r="EG748" s="9"/>
      <c r="EH748" s="9"/>
      <c r="EI748" s="9"/>
      <c r="EJ748" s="9"/>
      <c r="EK748" s="9"/>
      <c r="EL748" s="9"/>
      <c r="EM748" s="9"/>
      <c r="EN748" s="9"/>
      <c r="EO748" s="9"/>
      <c r="EP748" s="9"/>
      <c r="EQ748" s="9"/>
      <c r="ER748" s="9"/>
      <c r="ES748" s="9"/>
      <c r="ET748" s="9"/>
      <c r="EU748" s="9"/>
      <c r="EV748" s="9"/>
      <c r="EW748" s="9"/>
      <c r="EX748" s="9"/>
      <c r="EY748" s="9"/>
      <c r="EZ748" s="9"/>
      <c r="FA748" s="9"/>
      <c r="FB748" s="9"/>
      <c r="FC748" s="9"/>
      <c r="FD748" s="9"/>
      <c r="FE748" s="9"/>
      <c r="FF748" s="9"/>
      <c r="FG748" s="9"/>
      <c r="FH748" s="9"/>
      <c r="FI748" s="9"/>
      <c r="FJ748" s="9"/>
      <c r="FK748" s="9"/>
      <c r="FL748" s="9"/>
      <c r="FM748" s="9"/>
      <c r="FN748" s="9"/>
      <c r="FO748" s="9"/>
      <c r="FP748" s="9"/>
      <c r="FQ748" s="9"/>
      <c r="FR748" s="9"/>
      <c r="FS748" s="9"/>
      <c r="FT748" s="9"/>
      <c r="FU748" s="9"/>
      <c r="FV748" s="9"/>
      <c r="FW748" s="9"/>
      <c r="FX748" s="9"/>
      <c r="FY748" s="9"/>
      <c r="FZ748" s="9"/>
      <c r="GA748" s="9"/>
      <c r="GB748" s="9"/>
      <c r="GC748" s="9"/>
      <c r="GD748" s="9"/>
      <c r="GE748" s="9"/>
    </row>
    <row r="749" spans="1:223" ht="28.5" customHeight="1" x14ac:dyDescent="0.2">
      <c r="A749" s="35">
        <f t="shared" si="27"/>
        <v>723</v>
      </c>
      <c r="B749" s="2" t="s">
        <v>2</v>
      </c>
      <c r="C749" s="2" t="s">
        <v>2115</v>
      </c>
      <c r="D749" s="2">
        <v>2005.9</v>
      </c>
      <c r="E749" s="37" t="s">
        <v>1290</v>
      </c>
      <c r="F749" s="38">
        <v>2277</v>
      </c>
      <c r="G749" s="38">
        <v>5936</v>
      </c>
      <c r="H749" s="41" t="s">
        <v>6</v>
      </c>
      <c r="I749" s="40" t="s">
        <v>236</v>
      </c>
      <c r="J749" s="141"/>
    </row>
    <row r="750" spans="1:223" ht="28.5" customHeight="1" x14ac:dyDescent="0.2">
      <c r="A750" s="35">
        <f t="shared" si="27"/>
        <v>724</v>
      </c>
      <c r="B750" s="2" t="s">
        <v>90</v>
      </c>
      <c r="C750" s="2" t="s">
        <v>2115</v>
      </c>
      <c r="D750" s="2">
        <v>2005.9</v>
      </c>
      <c r="E750" s="37" t="s">
        <v>908</v>
      </c>
      <c r="F750" s="38">
        <v>1159</v>
      </c>
      <c r="G750" s="38">
        <v>1510</v>
      </c>
      <c r="H750" s="41" t="s">
        <v>6</v>
      </c>
      <c r="I750" s="40" t="s">
        <v>236</v>
      </c>
      <c r="J750" s="280"/>
    </row>
    <row r="751" spans="1:223" ht="28.5" customHeight="1" x14ac:dyDescent="0.2">
      <c r="A751" s="35">
        <f t="shared" si="27"/>
        <v>725</v>
      </c>
      <c r="B751" s="2" t="s">
        <v>85</v>
      </c>
      <c r="C751" s="2" t="s">
        <v>2114</v>
      </c>
      <c r="D751" s="60">
        <v>2005.1</v>
      </c>
      <c r="E751" s="37" t="s">
        <v>1289</v>
      </c>
      <c r="F751" s="38">
        <v>2054</v>
      </c>
      <c r="G751" s="38">
        <v>2353</v>
      </c>
      <c r="H751" s="41" t="s">
        <v>6</v>
      </c>
      <c r="I751" s="40" t="s">
        <v>236</v>
      </c>
      <c r="J751" s="280"/>
    </row>
    <row r="752" spans="1:223" ht="28.5" customHeight="1" x14ac:dyDescent="0.2">
      <c r="A752" s="35">
        <f t="shared" si="27"/>
        <v>726</v>
      </c>
      <c r="B752" s="2" t="s">
        <v>21</v>
      </c>
      <c r="C752" s="2" t="s">
        <v>2115</v>
      </c>
      <c r="D752" s="2">
        <v>2007.3</v>
      </c>
      <c r="E752" s="37" t="s">
        <v>1292</v>
      </c>
      <c r="F752" s="38">
        <v>2361</v>
      </c>
      <c r="G752" s="38">
        <v>2303</v>
      </c>
      <c r="H752" s="39" t="s">
        <v>6</v>
      </c>
      <c r="I752" s="40" t="s">
        <v>236</v>
      </c>
      <c r="J752" s="280"/>
    </row>
    <row r="753" spans="1:10" ht="28.5" customHeight="1" x14ac:dyDescent="0.2">
      <c r="A753" s="35">
        <f t="shared" si="27"/>
        <v>727</v>
      </c>
      <c r="B753" s="2" t="s">
        <v>22</v>
      </c>
      <c r="C753" s="2" t="s">
        <v>2115</v>
      </c>
      <c r="D753" s="2">
        <v>2007.4</v>
      </c>
      <c r="E753" s="37" t="s">
        <v>1198</v>
      </c>
      <c r="F753" s="38">
        <v>3201</v>
      </c>
      <c r="G753" s="38">
        <v>4558</v>
      </c>
      <c r="H753" s="39" t="s">
        <v>6</v>
      </c>
      <c r="I753" s="40" t="s">
        <v>236</v>
      </c>
      <c r="J753" s="280"/>
    </row>
    <row r="754" spans="1:10" ht="28.5" customHeight="1" x14ac:dyDescent="0.2">
      <c r="A754" s="35">
        <f t="shared" si="27"/>
        <v>728</v>
      </c>
      <c r="B754" s="2" t="s">
        <v>23</v>
      </c>
      <c r="C754" s="2" t="s">
        <v>2115</v>
      </c>
      <c r="D754" s="2">
        <v>2007.4</v>
      </c>
      <c r="E754" s="37" t="s">
        <v>1198</v>
      </c>
      <c r="F754" s="38">
        <v>1062</v>
      </c>
      <c r="G754" s="38">
        <v>1380</v>
      </c>
      <c r="H754" s="39" t="s">
        <v>6</v>
      </c>
      <c r="I754" s="40" t="s">
        <v>236</v>
      </c>
      <c r="J754" s="280"/>
    </row>
    <row r="755" spans="1:10" ht="28.5" customHeight="1" x14ac:dyDescent="0.2">
      <c r="A755" s="35">
        <f t="shared" si="27"/>
        <v>729</v>
      </c>
      <c r="B755" s="2" t="s">
        <v>28</v>
      </c>
      <c r="C755" s="2" t="s">
        <v>2115</v>
      </c>
      <c r="D755" s="2">
        <v>2007.7</v>
      </c>
      <c r="E755" s="37" t="s">
        <v>1148</v>
      </c>
      <c r="F755" s="38">
        <v>3050</v>
      </c>
      <c r="G755" s="38">
        <v>3761</v>
      </c>
      <c r="H755" s="39" t="s">
        <v>6</v>
      </c>
      <c r="I755" s="40" t="s">
        <v>236</v>
      </c>
      <c r="J755" s="280"/>
    </row>
    <row r="756" spans="1:10" ht="28.5" customHeight="1" x14ac:dyDescent="0.2">
      <c r="A756" s="35">
        <f t="shared" si="27"/>
        <v>730</v>
      </c>
      <c r="B756" s="2" t="s">
        <v>33</v>
      </c>
      <c r="C756" s="2" t="s">
        <v>2115</v>
      </c>
      <c r="D756" s="2">
        <v>2007.8</v>
      </c>
      <c r="E756" s="37" t="s">
        <v>935</v>
      </c>
      <c r="F756" s="38">
        <v>3184</v>
      </c>
      <c r="G756" s="38">
        <v>4702</v>
      </c>
      <c r="H756" s="39" t="s">
        <v>6</v>
      </c>
      <c r="I756" s="40" t="s">
        <v>236</v>
      </c>
      <c r="J756" s="280"/>
    </row>
    <row r="757" spans="1:10" ht="28.5" customHeight="1" x14ac:dyDescent="0.2">
      <c r="A757" s="35">
        <f t="shared" si="27"/>
        <v>731</v>
      </c>
      <c r="B757" s="2" t="s">
        <v>29</v>
      </c>
      <c r="C757" s="2" t="s">
        <v>2115</v>
      </c>
      <c r="D757" s="2">
        <v>2007.9</v>
      </c>
      <c r="E757" s="37" t="s">
        <v>1148</v>
      </c>
      <c r="F757" s="38">
        <v>4042</v>
      </c>
      <c r="G757" s="38">
        <v>5393</v>
      </c>
      <c r="H757" s="39" t="s">
        <v>6</v>
      </c>
      <c r="I757" s="40" t="s">
        <v>236</v>
      </c>
      <c r="J757" s="280"/>
    </row>
    <row r="758" spans="1:10" ht="28.5" customHeight="1" x14ac:dyDescent="0.2">
      <c r="A758" s="35">
        <f t="shared" si="27"/>
        <v>732</v>
      </c>
      <c r="B758" s="2" t="s">
        <v>25</v>
      </c>
      <c r="C758" s="2" t="s">
        <v>2115</v>
      </c>
      <c r="D758" s="2">
        <v>2007.11</v>
      </c>
      <c r="E758" s="37" t="s">
        <v>1148</v>
      </c>
      <c r="F758" s="38">
        <v>6533</v>
      </c>
      <c r="G758" s="38">
        <v>8999</v>
      </c>
      <c r="H758" s="41" t="s">
        <v>6</v>
      </c>
      <c r="I758" s="40" t="s">
        <v>236</v>
      </c>
      <c r="J758" s="141"/>
    </row>
    <row r="759" spans="1:10" ht="28.5" customHeight="1" x14ac:dyDescent="0.2">
      <c r="A759" s="35">
        <f t="shared" si="27"/>
        <v>733</v>
      </c>
      <c r="B759" s="2" t="s">
        <v>37</v>
      </c>
      <c r="C759" s="2" t="s">
        <v>2115</v>
      </c>
      <c r="D759" s="2">
        <v>2008.1</v>
      </c>
      <c r="E759" s="37" t="s">
        <v>1148</v>
      </c>
      <c r="F759" s="38">
        <v>1449</v>
      </c>
      <c r="G759" s="38">
        <v>2200</v>
      </c>
      <c r="H759" s="41" t="s">
        <v>6</v>
      </c>
      <c r="I759" s="40" t="s">
        <v>236</v>
      </c>
      <c r="J759" s="141"/>
    </row>
    <row r="760" spans="1:10" ht="28.5" customHeight="1" x14ac:dyDescent="0.2">
      <c r="A760" s="35">
        <f t="shared" si="27"/>
        <v>734</v>
      </c>
      <c r="B760" s="2" t="s">
        <v>36</v>
      </c>
      <c r="C760" s="2" t="s">
        <v>2115</v>
      </c>
      <c r="D760" s="2">
        <v>2008.4</v>
      </c>
      <c r="E760" s="37" t="s">
        <v>1148</v>
      </c>
      <c r="F760" s="38">
        <v>2930</v>
      </c>
      <c r="G760" s="38">
        <v>4108</v>
      </c>
      <c r="H760" s="41" t="s">
        <v>8</v>
      </c>
      <c r="I760" s="40" t="s">
        <v>236</v>
      </c>
      <c r="J760" s="141"/>
    </row>
    <row r="761" spans="1:10" ht="28.5" customHeight="1" x14ac:dyDescent="0.2">
      <c r="A761" s="35">
        <f t="shared" si="27"/>
        <v>735</v>
      </c>
      <c r="B761" s="2" t="s">
        <v>55</v>
      </c>
      <c r="C761" s="2" t="s">
        <v>2114</v>
      </c>
      <c r="D761" s="2">
        <v>2008.12</v>
      </c>
      <c r="E761" s="37" t="s">
        <v>1260</v>
      </c>
      <c r="F761" s="38">
        <v>1245</v>
      </c>
      <c r="G761" s="38">
        <v>2148</v>
      </c>
      <c r="H761" s="41" t="s">
        <v>109</v>
      </c>
      <c r="I761" s="40" t="s">
        <v>236</v>
      </c>
      <c r="J761" s="141"/>
    </row>
    <row r="762" spans="1:10" ht="28.5" customHeight="1" x14ac:dyDescent="0.2">
      <c r="A762" s="35">
        <f t="shared" si="27"/>
        <v>736</v>
      </c>
      <c r="B762" s="2" t="s">
        <v>53</v>
      </c>
      <c r="C762" s="2" t="s">
        <v>2114</v>
      </c>
      <c r="D762" s="2">
        <v>2008.12</v>
      </c>
      <c r="E762" s="37" t="s">
        <v>989</v>
      </c>
      <c r="F762" s="38">
        <v>6068</v>
      </c>
      <c r="G762" s="38">
        <v>7882</v>
      </c>
      <c r="H762" s="41" t="s">
        <v>109</v>
      </c>
      <c r="I762" s="40" t="s">
        <v>236</v>
      </c>
      <c r="J762" s="141"/>
    </row>
    <row r="763" spans="1:10" ht="28.5" customHeight="1" x14ac:dyDescent="0.2">
      <c r="A763" s="35">
        <f t="shared" si="27"/>
        <v>737</v>
      </c>
      <c r="B763" s="2" t="s">
        <v>56</v>
      </c>
      <c r="C763" s="2" t="s">
        <v>2114</v>
      </c>
      <c r="D763" s="2">
        <v>2009.1</v>
      </c>
      <c r="E763" s="37" t="s">
        <v>1148</v>
      </c>
      <c r="F763" s="38">
        <v>2769</v>
      </c>
      <c r="G763" s="38">
        <v>5657</v>
      </c>
      <c r="H763" s="39" t="s">
        <v>8</v>
      </c>
      <c r="I763" s="40" t="s">
        <v>236</v>
      </c>
      <c r="J763" s="141"/>
    </row>
    <row r="764" spans="1:10" ht="28.5" customHeight="1" x14ac:dyDescent="0.2">
      <c r="A764" s="35">
        <f t="shared" si="27"/>
        <v>738</v>
      </c>
      <c r="B764" s="2" t="s">
        <v>59</v>
      </c>
      <c r="C764" s="2" t="s">
        <v>2114</v>
      </c>
      <c r="D764" s="2">
        <v>2009.3</v>
      </c>
      <c r="E764" s="37" t="s">
        <v>1148</v>
      </c>
      <c r="F764" s="38">
        <v>4293</v>
      </c>
      <c r="G764" s="38">
        <v>8747</v>
      </c>
      <c r="H764" s="39" t="s">
        <v>6</v>
      </c>
      <c r="I764" s="40" t="s">
        <v>236</v>
      </c>
      <c r="J764" s="141"/>
    </row>
    <row r="765" spans="1:10" ht="28.5" customHeight="1" x14ac:dyDescent="0.2">
      <c r="A765" s="35">
        <f t="shared" si="27"/>
        <v>739</v>
      </c>
      <c r="B765" s="2" t="s">
        <v>68</v>
      </c>
      <c r="C765" s="2" t="s">
        <v>2123</v>
      </c>
      <c r="D765" s="2">
        <v>2009.6</v>
      </c>
      <c r="E765" s="37" t="s">
        <v>1268</v>
      </c>
      <c r="F765" s="38">
        <v>1982</v>
      </c>
      <c r="G765" s="38">
        <v>2426</v>
      </c>
      <c r="H765" s="39" t="s">
        <v>6</v>
      </c>
      <c r="I765" s="40" t="s">
        <v>236</v>
      </c>
      <c r="J765" s="141"/>
    </row>
    <row r="766" spans="1:10" ht="28.5" customHeight="1" x14ac:dyDescent="0.2">
      <c r="A766" s="35">
        <f t="shared" si="27"/>
        <v>740</v>
      </c>
      <c r="B766" s="2" t="s">
        <v>57</v>
      </c>
      <c r="C766" s="2" t="s">
        <v>2114</v>
      </c>
      <c r="D766" s="2">
        <v>2009.6</v>
      </c>
      <c r="E766" s="37" t="s">
        <v>1269</v>
      </c>
      <c r="F766" s="38">
        <v>3445</v>
      </c>
      <c r="G766" s="38">
        <v>4812</v>
      </c>
      <c r="H766" s="39" t="s">
        <v>6</v>
      </c>
      <c r="I766" s="40" t="s">
        <v>236</v>
      </c>
      <c r="J766" s="141"/>
    </row>
    <row r="767" spans="1:10" ht="28.5" customHeight="1" x14ac:dyDescent="0.2">
      <c r="A767" s="35">
        <f t="shared" si="27"/>
        <v>741</v>
      </c>
      <c r="B767" s="2" t="s">
        <v>62</v>
      </c>
      <c r="C767" s="2" t="s">
        <v>2114</v>
      </c>
      <c r="D767" s="2">
        <v>2009.7</v>
      </c>
      <c r="E767" s="37" t="s">
        <v>1270</v>
      </c>
      <c r="F767" s="38">
        <v>3100</v>
      </c>
      <c r="G767" s="38">
        <v>3587</v>
      </c>
      <c r="H767" s="41" t="s">
        <v>109</v>
      </c>
      <c r="I767" s="40" t="s">
        <v>236</v>
      </c>
      <c r="J767" s="141"/>
    </row>
    <row r="768" spans="1:10" ht="28.5" customHeight="1" x14ac:dyDescent="0.2">
      <c r="A768" s="35">
        <f t="shared" si="27"/>
        <v>742</v>
      </c>
      <c r="B768" s="2" t="s">
        <v>122</v>
      </c>
      <c r="C768" s="2" t="s">
        <v>2114</v>
      </c>
      <c r="D768" s="2">
        <v>2009.9</v>
      </c>
      <c r="E768" s="37" t="s">
        <v>1272</v>
      </c>
      <c r="F768" s="38">
        <v>3010</v>
      </c>
      <c r="G768" s="38">
        <v>3504</v>
      </c>
      <c r="H768" s="41" t="s">
        <v>109</v>
      </c>
      <c r="I768" s="40" t="s">
        <v>236</v>
      </c>
      <c r="J768" s="141"/>
    </row>
    <row r="769" spans="1:10" ht="28.5" customHeight="1" x14ac:dyDescent="0.2">
      <c r="A769" s="35">
        <f t="shared" si="27"/>
        <v>743</v>
      </c>
      <c r="B769" s="2" t="s">
        <v>116</v>
      </c>
      <c r="C769" s="2" t="s">
        <v>2114</v>
      </c>
      <c r="D769" s="60">
        <v>2009.1</v>
      </c>
      <c r="E769" s="37" t="s">
        <v>1274</v>
      </c>
      <c r="F769" s="38">
        <v>1641</v>
      </c>
      <c r="G769" s="38">
        <v>3634</v>
      </c>
      <c r="H769" s="41" t="s">
        <v>124</v>
      </c>
      <c r="I769" s="40" t="s">
        <v>236</v>
      </c>
      <c r="J769" s="141"/>
    </row>
    <row r="770" spans="1:10" ht="28.5" customHeight="1" x14ac:dyDescent="0.2">
      <c r="A770" s="35">
        <f t="shared" si="27"/>
        <v>744</v>
      </c>
      <c r="B770" s="2" t="s">
        <v>112</v>
      </c>
      <c r="C770" s="2" t="s">
        <v>2124</v>
      </c>
      <c r="D770" s="2">
        <v>2009.12</v>
      </c>
      <c r="E770" s="37" t="s">
        <v>1140</v>
      </c>
      <c r="F770" s="38">
        <v>2518</v>
      </c>
      <c r="G770" s="38">
        <v>2616</v>
      </c>
      <c r="H770" s="41" t="s">
        <v>6</v>
      </c>
      <c r="I770" s="40" t="s">
        <v>236</v>
      </c>
      <c r="J770" s="141"/>
    </row>
    <row r="771" spans="1:10" ht="28.5" customHeight="1" x14ac:dyDescent="0.2">
      <c r="A771" s="35">
        <f t="shared" si="27"/>
        <v>745</v>
      </c>
      <c r="B771" s="2" t="s">
        <v>128</v>
      </c>
      <c r="C771" s="2" t="s">
        <v>2125</v>
      </c>
      <c r="D771" s="2">
        <v>2009.12</v>
      </c>
      <c r="E771" s="37" t="s">
        <v>1208</v>
      </c>
      <c r="F771" s="38">
        <v>3372</v>
      </c>
      <c r="G771" s="38">
        <v>3462</v>
      </c>
      <c r="H771" s="41" t="s">
        <v>6</v>
      </c>
      <c r="I771" s="40" t="s">
        <v>236</v>
      </c>
      <c r="J771" s="141"/>
    </row>
    <row r="772" spans="1:10" ht="28.5" customHeight="1" x14ac:dyDescent="0.2">
      <c r="A772" s="35">
        <f t="shared" si="27"/>
        <v>746</v>
      </c>
      <c r="B772" s="2" t="s">
        <v>132</v>
      </c>
      <c r="C772" s="2" t="s">
        <v>2124</v>
      </c>
      <c r="D772" s="2">
        <v>2010.3</v>
      </c>
      <c r="E772" s="37" t="s">
        <v>1278</v>
      </c>
      <c r="F772" s="38">
        <v>2933</v>
      </c>
      <c r="G772" s="38">
        <v>4605</v>
      </c>
      <c r="H772" s="41" t="s">
        <v>124</v>
      </c>
      <c r="I772" s="40" t="s">
        <v>236</v>
      </c>
      <c r="J772" s="141"/>
    </row>
    <row r="773" spans="1:10" ht="28.5" customHeight="1" x14ac:dyDescent="0.2">
      <c r="A773" s="35">
        <f t="shared" si="27"/>
        <v>747</v>
      </c>
      <c r="B773" s="2" t="s">
        <v>1339</v>
      </c>
      <c r="C773" s="2" t="s">
        <v>2114</v>
      </c>
      <c r="D773" s="2">
        <v>2010.4</v>
      </c>
      <c r="E773" s="37" t="s">
        <v>1280</v>
      </c>
      <c r="F773" s="38">
        <v>3153</v>
      </c>
      <c r="G773" s="38">
        <v>5121</v>
      </c>
      <c r="H773" s="41" t="s">
        <v>6</v>
      </c>
      <c r="I773" s="40" t="s">
        <v>236</v>
      </c>
      <c r="J773" s="141"/>
    </row>
    <row r="774" spans="1:10" ht="28.5" customHeight="1" x14ac:dyDescent="0.2">
      <c r="A774" s="35">
        <f t="shared" si="27"/>
        <v>748</v>
      </c>
      <c r="B774" s="2" t="s">
        <v>134</v>
      </c>
      <c r="C774" s="2" t="s">
        <v>2114</v>
      </c>
      <c r="D774" s="2">
        <v>2010.5</v>
      </c>
      <c r="E774" s="37" t="s">
        <v>1051</v>
      </c>
      <c r="F774" s="38">
        <v>3777</v>
      </c>
      <c r="G774" s="38">
        <v>8536</v>
      </c>
      <c r="H774" s="41" t="s">
        <v>6</v>
      </c>
      <c r="I774" s="40" t="s">
        <v>236</v>
      </c>
      <c r="J774" s="141"/>
    </row>
    <row r="775" spans="1:10" ht="28.5" customHeight="1" x14ac:dyDescent="0.2">
      <c r="A775" s="35">
        <f t="shared" si="27"/>
        <v>749</v>
      </c>
      <c r="B775" s="2" t="s">
        <v>1340</v>
      </c>
      <c r="C775" s="2" t="s">
        <v>2127</v>
      </c>
      <c r="D775" s="2">
        <v>2010.8</v>
      </c>
      <c r="E775" s="37" t="s">
        <v>1208</v>
      </c>
      <c r="F775" s="38">
        <v>3282</v>
      </c>
      <c r="G775" s="38">
        <v>5046</v>
      </c>
      <c r="H775" s="41" t="s">
        <v>6</v>
      </c>
      <c r="I775" s="40" t="s">
        <v>236</v>
      </c>
      <c r="J775" s="13"/>
    </row>
    <row r="776" spans="1:10" ht="28.5" customHeight="1" x14ac:dyDescent="0.2">
      <c r="A776" s="35">
        <f t="shared" si="27"/>
        <v>750</v>
      </c>
      <c r="B776" s="2" t="s">
        <v>260</v>
      </c>
      <c r="C776" s="2" t="s">
        <v>2114</v>
      </c>
      <c r="D776" s="2">
        <v>2010.9</v>
      </c>
      <c r="E776" s="37" t="s">
        <v>1233</v>
      </c>
      <c r="F776" s="38">
        <v>4316</v>
      </c>
      <c r="G776" s="38">
        <v>6603</v>
      </c>
      <c r="H776" s="41" t="s">
        <v>6</v>
      </c>
      <c r="I776" s="40" t="s">
        <v>236</v>
      </c>
      <c r="J776" s="141"/>
    </row>
    <row r="777" spans="1:10" ht="28.5" customHeight="1" x14ac:dyDescent="0.2">
      <c r="A777" s="35">
        <f t="shared" si="27"/>
        <v>751</v>
      </c>
      <c r="B777" s="2" t="s">
        <v>145</v>
      </c>
      <c r="C777" s="2" t="s">
        <v>2125</v>
      </c>
      <c r="D777" s="2">
        <v>2010.9</v>
      </c>
      <c r="E777" s="37" t="s">
        <v>1148</v>
      </c>
      <c r="F777" s="38">
        <v>794</v>
      </c>
      <c r="G777" s="38">
        <v>1291</v>
      </c>
      <c r="H777" s="233" t="s">
        <v>124</v>
      </c>
      <c r="I777" s="257" t="s">
        <v>236</v>
      </c>
      <c r="J777" s="141"/>
    </row>
    <row r="778" spans="1:10" ht="28.5" customHeight="1" x14ac:dyDescent="0.2">
      <c r="A778" s="35">
        <f t="shared" si="27"/>
        <v>752</v>
      </c>
      <c r="B778" s="2" t="s">
        <v>342</v>
      </c>
      <c r="C778" s="2" t="s">
        <v>2124</v>
      </c>
      <c r="D778" s="2">
        <v>2010.9</v>
      </c>
      <c r="E778" s="37" t="s">
        <v>1237</v>
      </c>
      <c r="F778" s="38">
        <v>3153</v>
      </c>
      <c r="G778" s="38">
        <v>2861</v>
      </c>
      <c r="H778" s="41" t="s">
        <v>6</v>
      </c>
      <c r="I778" s="40" t="s">
        <v>236</v>
      </c>
      <c r="J778" s="141"/>
    </row>
    <row r="779" spans="1:10" ht="28.5" customHeight="1" x14ac:dyDescent="0.2">
      <c r="A779" s="35">
        <f t="shared" si="27"/>
        <v>753</v>
      </c>
      <c r="B779" s="49" t="s">
        <v>343</v>
      </c>
      <c r="C779" s="49" t="s">
        <v>2114</v>
      </c>
      <c r="D779" s="49">
        <v>2010.9</v>
      </c>
      <c r="E779" s="68" t="s">
        <v>1238</v>
      </c>
      <c r="F779" s="69">
        <v>3067</v>
      </c>
      <c r="G779" s="69">
        <v>5173</v>
      </c>
      <c r="H779" s="70" t="s">
        <v>6</v>
      </c>
      <c r="I779" s="71" t="s">
        <v>236</v>
      </c>
      <c r="J779" s="141"/>
    </row>
    <row r="780" spans="1:10" ht="28.5" customHeight="1" x14ac:dyDescent="0.2">
      <c r="A780" s="35">
        <f t="shared" si="27"/>
        <v>754</v>
      </c>
      <c r="B780" s="30" t="s">
        <v>344</v>
      </c>
      <c r="C780" s="30" t="s">
        <v>2124</v>
      </c>
      <c r="D780" s="193">
        <v>2010.1</v>
      </c>
      <c r="E780" s="31" t="s">
        <v>1239</v>
      </c>
      <c r="F780" s="32">
        <v>3282</v>
      </c>
      <c r="G780" s="32">
        <v>4926</v>
      </c>
      <c r="H780" s="33" t="s">
        <v>6</v>
      </c>
      <c r="I780" s="34" t="s">
        <v>236</v>
      </c>
      <c r="J780" s="141"/>
    </row>
    <row r="781" spans="1:10" ht="28.5" customHeight="1" x14ac:dyDescent="0.2">
      <c r="A781" s="35">
        <f t="shared" si="27"/>
        <v>755</v>
      </c>
      <c r="B781" s="2" t="s">
        <v>155</v>
      </c>
      <c r="C781" s="2" t="s">
        <v>2124</v>
      </c>
      <c r="D781" s="2">
        <v>2010.11</v>
      </c>
      <c r="E781" s="37" t="s">
        <v>961</v>
      </c>
      <c r="F781" s="38">
        <v>3667</v>
      </c>
      <c r="G781" s="38">
        <v>7351</v>
      </c>
      <c r="H781" s="233" t="s">
        <v>124</v>
      </c>
      <c r="I781" s="257" t="s">
        <v>236</v>
      </c>
      <c r="J781" s="141"/>
    </row>
    <row r="782" spans="1:10" ht="28.5" customHeight="1" x14ac:dyDescent="0.2">
      <c r="A782" s="35">
        <f t="shared" si="27"/>
        <v>756</v>
      </c>
      <c r="B782" s="2" t="s">
        <v>167</v>
      </c>
      <c r="C782" s="2" t="s">
        <v>2124</v>
      </c>
      <c r="D782" s="2">
        <v>2010.12</v>
      </c>
      <c r="E782" s="37" t="s">
        <v>1245</v>
      </c>
      <c r="F782" s="38">
        <v>1881</v>
      </c>
      <c r="G782" s="38">
        <v>1626</v>
      </c>
      <c r="H782" s="233" t="s">
        <v>6</v>
      </c>
      <c r="I782" s="257" t="s">
        <v>236</v>
      </c>
      <c r="J782" s="141"/>
    </row>
    <row r="783" spans="1:10" ht="28.5" customHeight="1" x14ac:dyDescent="0.2">
      <c r="A783" s="35">
        <f t="shared" si="27"/>
        <v>757</v>
      </c>
      <c r="B783" s="2" t="s">
        <v>162</v>
      </c>
      <c r="C783" s="2" t="s">
        <v>2124</v>
      </c>
      <c r="D783" s="2">
        <v>2011.3</v>
      </c>
      <c r="E783" s="37" t="s">
        <v>1248</v>
      </c>
      <c r="F783" s="38">
        <v>3415</v>
      </c>
      <c r="G783" s="38">
        <v>9173</v>
      </c>
      <c r="H783" s="41" t="s">
        <v>6</v>
      </c>
      <c r="I783" s="40" t="s">
        <v>236</v>
      </c>
      <c r="J783" s="141"/>
    </row>
    <row r="784" spans="1:10" ht="28.5" customHeight="1" x14ac:dyDescent="0.2">
      <c r="A784" s="35">
        <f t="shared" si="27"/>
        <v>758</v>
      </c>
      <c r="B784" s="2" t="s">
        <v>175</v>
      </c>
      <c r="C784" s="2" t="s">
        <v>2133</v>
      </c>
      <c r="D784" s="2">
        <v>2011.4</v>
      </c>
      <c r="E784" s="37" t="s">
        <v>1296</v>
      </c>
      <c r="F784" s="38">
        <v>2783</v>
      </c>
      <c r="G784" s="38">
        <v>2731</v>
      </c>
      <c r="H784" s="41" t="s">
        <v>6</v>
      </c>
      <c r="I784" s="40" t="s">
        <v>236</v>
      </c>
      <c r="J784" s="141"/>
    </row>
    <row r="785" spans="1:10" ht="28.5" customHeight="1" x14ac:dyDescent="0.2">
      <c r="A785" s="35">
        <f t="shared" si="27"/>
        <v>759</v>
      </c>
      <c r="B785" s="2" t="s">
        <v>186</v>
      </c>
      <c r="C785" s="2" t="s">
        <v>2124</v>
      </c>
      <c r="D785" s="2">
        <v>2011.6</v>
      </c>
      <c r="E785" s="37" t="s">
        <v>1255</v>
      </c>
      <c r="F785" s="38">
        <v>2554</v>
      </c>
      <c r="G785" s="38">
        <v>3326</v>
      </c>
      <c r="H785" s="41" t="s">
        <v>6</v>
      </c>
      <c r="I785" s="40" t="s">
        <v>236</v>
      </c>
      <c r="J785" s="141"/>
    </row>
    <row r="786" spans="1:10" ht="28.5" customHeight="1" x14ac:dyDescent="0.2">
      <c r="A786" s="35">
        <f t="shared" si="27"/>
        <v>760</v>
      </c>
      <c r="B786" s="2" t="s">
        <v>1345</v>
      </c>
      <c r="C786" s="2" t="s">
        <v>2114</v>
      </c>
      <c r="D786" s="2">
        <v>2011.6</v>
      </c>
      <c r="E786" s="37" t="s">
        <v>1257</v>
      </c>
      <c r="F786" s="38">
        <v>2423</v>
      </c>
      <c r="G786" s="38">
        <v>2269</v>
      </c>
      <c r="H786" s="41" t="s">
        <v>6</v>
      </c>
      <c r="I786" s="40" t="s">
        <v>236</v>
      </c>
      <c r="J786" s="141"/>
    </row>
    <row r="787" spans="1:10" ht="28.5" customHeight="1" x14ac:dyDescent="0.2">
      <c r="A787" s="35">
        <f t="shared" si="27"/>
        <v>761</v>
      </c>
      <c r="B787" s="2" t="s">
        <v>319</v>
      </c>
      <c r="C787" s="2" t="s">
        <v>2124</v>
      </c>
      <c r="D787" s="2">
        <v>2011.8</v>
      </c>
      <c r="E787" s="37" t="s">
        <v>1187</v>
      </c>
      <c r="F787" s="38">
        <v>4880</v>
      </c>
      <c r="G787" s="38">
        <v>7535</v>
      </c>
      <c r="H787" s="41" t="s">
        <v>109</v>
      </c>
      <c r="I787" s="40" t="s">
        <v>236</v>
      </c>
      <c r="J787" s="141"/>
    </row>
    <row r="788" spans="1:10" ht="28.5" customHeight="1" x14ac:dyDescent="0.2">
      <c r="A788" s="35">
        <f t="shared" si="27"/>
        <v>762</v>
      </c>
      <c r="B788" s="2" t="s">
        <v>276</v>
      </c>
      <c r="C788" s="2" t="s">
        <v>2124</v>
      </c>
      <c r="D788" s="2">
        <v>2011.9</v>
      </c>
      <c r="E788" s="37" t="s">
        <v>1167</v>
      </c>
      <c r="F788" s="38">
        <v>3304</v>
      </c>
      <c r="G788" s="38">
        <v>7429</v>
      </c>
      <c r="H788" s="41" t="s">
        <v>109</v>
      </c>
      <c r="I788" s="40" t="s">
        <v>236</v>
      </c>
      <c r="J788" s="141"/>
    </row>
    <row r="789" spans="1:10" ht="28.5" customHeight="1" x14ac:dyDescent="0.2">
      <c r="A789" s="35">
        <f t="shared" si="27"/>
        <v>763</v>
      </c>
      <c r="B789" s="2" t="s">
        <v>277</v>
      </c>
      <c r="C789" s="2" t="s">
        <v>2124</v>
      </c>
      <c r="D789" s="2">
        <v>2011.9</v>
      </c>
      <c r="E789" s="37" t="s">
        <v>1335</v>
      </c>
      <c r="F789" s="38">
        <v>1661</v>
      </c>
      <c r="G789" s="38">
        <v>2654</v>
      </c>
      <c r="H789" s="41" t="s">
        <v>109</v>
      </c>
      <c r="I789" s="40" t="s">
        <v>236</v>
      </c>
      <c r="J789" s="141"/>
    </row>
    <row r="790" spans="1:10" ht="28.5" customHeight="1" x14ac:dyDescent="0.2">
      <c r="A790" s="35">
        <f t="shared" si="27"/>
        <v>764</v>
      </c>
      <c r="B790" s="2" t="s">
        <v>280</v>
      </c>
      <c r="C790" s="2" t="s">
        <v>2124</v>
      </c>
      <c r="D790" s="60">
        <v>2011.1</v>
      </c>
      <c r="E790" s="37" t="s">
        <v>1191</v>
      </c>
      <c r="F790" s="38">
        <v>2677</v>
      </c>
      <c r="G790" s="38">
        <v>3379</v>
      </c>
      <c r="H790" s="41" t="s">
        <v>109</v>
      </c>
      <c r="I790" s="40" t="s">
        <v>236</v>
      </c>
      <c r="J790" s="141"/>
    </row>
    <row r="791" spans="1:10" ht="28.5" customHeight="1" x14ac:dyDescent="0.2">
      <c r="A791" s="35">
        <f t="shared" si="27"/>
        <v>765</v>
      </c>
      <c r="B791" s="2" t="s">
        <v>192</v>
      </c>
      <c r="C791" s="2" t="s">
        <v>2138</v>
      </c>
      <c r="D791" s="2">
        <v>2011.12</v>
      </c>
      <c r="E791" s="37" t="s">
        <v>1202</v>
      </c>
      <c r="F791" s="38">
        <v>2895</v>
      </c>
      <c r="G791" s="38">
        <v>5339</v>
      </c>
      <c r="H791" s="41" t="s">
        <v>109</v>
      </c>
      <c r="I791" s="40" t="s">
        <v>236</v>
      </c>
      <c r="J791" s="141"/>
    </row>
    <row r="792" spans="1:10" ht="28.5" customHeight="1" x14ac:dyDescent="0.2">
      <c r="A792" s="35">
        <f t="shared" si="27"/>
        <v>766</v>
      </c>
      <c r="B792" s="2" t="s">
        <v>291</v>
      </c>
      <c r="C792" s="2" t="s">
        <v>2114</v>
      </c>
      <c r="D792" s="2">
        <v>2012.2</v>
      </c>
      <c r="E792" s="37" t="s">
        <v>1140</v>
      </c>
      <c r="F792" s="38">
        <v>2724</v>
      </c>
      <c r="G792" s="38">
        <v>3119</v>
      </c>
      <c r="H792" s="41" t="s">
        <v>109</v>
      </c>
      <c r="I792" s="40" t="s">
        <v>236</v>
      </c>
      <c r="J792" s="141"/>
    </row>
    <row r="793" spans="1:10" ht="28.5" customHeight="1" x14ac:dyDescent="0.2">
      <c r="A793" s="35">
        <f t="shared" si="27"/>
        <v>767</v>
      </c>
      <c r="B793" s="2" t="s">
        <v>321</v>
      </c>
      <c r="C793" s="2" t="s">
        <v>2114</v>
      </c>
      <c r="D793" s="2">
        <v>2012.2</v>
      </c>
      <c r="E793" s="37" t="s">
        <v>1172</v>
      </c>
      <c r="F793" s="38">
        <v>2061</v>
      </c>
      <c r="G793" s="38">
        <v>1845</v>
      </c>
      <c r="H793" s="41" t="s">
        <v>109</v>
      </c>
      <c r="I793" s="40" t="s">
        <v>236</v>
      </c>
      <c r="J793" s="141"/>
    </row>
    <row r="794" spans="1:10" ht="28.5" customHeight="1" x14ac:dyDescent="0.2">
      <c r="A794" s="35">
        <f t="shared" si="27"/>
        <v>768</v>
      </c>
      <c r="B794" s="2" t="s">
        <v>295</v>
      </c>
      <c r="C794" s="2" t="s">
        <v>2141</v>
      </c>
      <c r="D794" s="2">
        <v>2012.3</v>
      </c>
      <c r="E794" s="37" t="s">
        <v>1210</v>
      </c>
      <c r="F794" s="38">
        <v>2492</v>
      </c>
      <c r="G794" s="38">
        <v>4051</v>
      </c>
      <c r="H794" s="41" t="s">
        <v>109</v>
      </c>
      <c r="I794" s="40" t="s">
        <v>236</v>
      </c>
      <c r="J794" s="143"/>
    </row>
    <row r="795" spans="1:10" ht="28.5" customHeight="1" x14ac:dyDescent="0.2">
      <c r="A795" s="35">
        <f t="shared" si="27"/>
        <v>769</v>
      </c>
      <c r="B795" s="2" t="s">
        <v>346</v>
      </c>
      <c r="C795" s="2" t="s">
        <v>2141</v>
      </c>
      <c r="D795" s="2">
        <v>2012.3</v>
      </c>
      <c r="E795" s="37" t="s">
        <v>913</v>
      </c>
      <c r="F795" s="38">
        <v>4761</v>
      </c>
      <c r="G795" s="38">
        <v>6517</v>
      </c>
      <c r="H795" s="41" t="s">
        <v>109</v>
      </c>
      <c r="I795" s="40" t="s">
        <v>236</v>
      </c>
      <c r="J795" s="143"/>
    </row>
    <row r="796" spans="1:10" ht="28.5" customHeight="1" x14ac:dyDescent="0.2">
      <c r="A796" s="35">
        <f t="shared" si="27"/>
        <v>770</v>
      </c>
      <c r="B796" s="2" t="s">
        <v>1338</v>
      </c>
      <c r="C796" s="2" t="s">
        <v>2141</v>
      </c>
      <c r="D796" s="2">
        <v>2012.3</v>
      </c>
      <c r="E796" s="37" t="s">
        <v>1211</v>
      </c>
      <c r="F796" s="38">
        <v>2891</v>
      </c>
      <c r="G796" s="38">
        <v>2983</v>
      </c>
      <c r="H796" s="41" t="s">
        <v>109</v>
      </c>
      <c r="I796" s="40" t="s">
        <v>236</v>
      </c>
      <c r="J796" s="143"/>
    </row>
    <row r="797" spans="1:10" ht="28.5" customHeight="1" x14ac:dyDescent="0.2">
      <c r="A797" s="35">
        <f t="shared" si="27"/>
        <v>771</v>
      </c>
      <c r="B797" s="2" t="s">
        <v>464</v>
      </c>
      <c r="C797" s="2" t="s">
        <v>2114</v>
      </c>
      <c r="D797" s="2">
        <v>2012.6</v>
      </c>
      <c r="E797" s="37" t="s">
        <v>1219</v>
      </c>
      <c r="F797" s="38">
        <v>2710</v>
      </c>
      <c r="G797" s="38">
        <v>5180</v>
      </c>
      <c r="H797" s="41" t="s">
        <v>6</v>
      </c>
      <c r="I797" s="40" t="s">
        <v>236</v>
      </c>
      <c r="J797" s="143"/>
    </row>
    <row r="798" spans="1:10" ht="28.5" customHeight="1" x14ac:dyDescent="0.2">
      <c r="A798" s="35">
        <f t="shared" si="27"/>
        <v>772</v>
      </c>
      <c r="B798" s="2" t="s">
        <v>1341</v>
      </c>
      <c r="C798" s="2" t="s">
        <v>2114</v>
      </c>
      <c r="D798" s="2">
        <v>2012.6</v>
      </c>
      <c r="E798" s="37" t="s">
        <v>1221</v>
      </c>
      <c r="F798" s="38">
        <v>2625</v>
      </c>
      <c r="G798" s="38">
        <v>3407</v>
      </c>
      <c r="H798" s="41" t="s">
        <v>6</v>
      </c>
      <c r="I798" s="40" t="s">
        <v>236</v>
      </c>
      <c r="J798" s="143"/>
    </row>
    <row r="799" spans="1:10" s="13" customFormat="1" ht="28.5" customHeight="1" x14ac:dyDescent="0.2">
      <c r="A799" s="35">
        <f t="shared" si="27"/>
        <v>773</v>
      </c>
      <c r="B799" s="2" t="s">
        <v>1359</v>
      </c>
      <c r="C799" s="2" t="s">
        <v>2114</v>
      </c>
      <c r="D799" s="2">
        <v>2012.6</v>
      </c>
      <c r="E799" s="37" t="s">
        <v>1181</v>
      </c>
      <c r="F799" s="38">
        <v>3036</v>
      </c>
      <c r="G799" s="38">
        <v>2917</v>
      </c>
      <c r="H799" s="41" t="s">
        <v>6</v>
      </c>
      <c r="I799" s="40" t="s">
        <v>236</v>
      </c>
      <c r="J799" s="141" t="s">
        <v>2037</v>
      </c>
    </row>
    <row r="800" spans="1:10" ht="28.5" customHeight="1" x14ac:dyDescent="0.2">
      <c r="A800" s="35">
        <f t="shared" si="27"/>
        <v>774</v>
      </c>
      <c r="B800" s="2" t="s">
        <v>466</v>
      </c>
      <c r="C800" s="2" t="s">
        <v>2114</v>
      </c>
      <c r="D800" s="2">
        <v>2012.7</v>
      </c>
      <c r="E800" s="37" t="s">
        <v>903</v>
      </c>
      <c r="F800" s="38">
        <v>3544</v>
      </c>
      <c r="G800" s="38">
        <v>5949</v>
      </c>
      <c r="H800" s="41" t="s">
        <v>109</v>
      </c>
      <c r="I800" s="40" t="s">
        <v>236</v>
      </c>
      <c r="J800" s="141"/>
    </row>
    <row r="801" spans="1:10" s="13" customFormat="1" ht="28.5" customHeight="1" x14ac:dyDescent="0.2">
      <c r="A801" s="35">
        <f t="shared" si="27"/>
        <v>775</v>
      </c>
      <c r="B801" s="2" t="s">
        <v>213</v>
      </c>
      <c r="C801" s="2" t="s">
        <v>2114</v>
      </c>
      <c r="D801" s="2">
        <v>2012.8</v>
      </c>
      <c r="E801" s="37" t="s">
        <v>1160</v>
      </c>
      <c r="F801" s="38">
        <v>4779</v>
      </c>
      <c r="G801" s="38">
        <v>9492</v>
      </c>
      <c r="H801" s="41" t="s">
        <v>109</v>
      </c>
      <c r="I801" s="40" t="s">
        <v>236</v>
      </c>
      <c r="J801" s="141"/>
    </row>
    <row r="802" spans="1:10" s="13" customFormat="1" ht="28.5" customHeight="1" x14ac:dyDescent="0.2">
      <c r="A802" s="35">
        <f t="shared" si="27"/>
        <v>776</v>
      </c>
      <c r="B802" s="2" t="s">
        <v>212</v>
      </c>
      <c r="C802" s="2" t="s">
        <v>2114</v>
      </c>
      <c r="D802" s="2">
        <v>2012.8</v>
      </c>
      <c r="E802" s="37" t="s">
        <v>1002</v>
      </c>
      <c r="F802" s="38">
        <v>5986</v>
      </c>
      <c r="G802" s="38">
        <v>7217</v>
      </c>
      <c r="H802" s="41" t="s">
        <v>109</v>
      </c>
      <c r="I802" s="40" t="s">
        <v>236</v>
      </c>
      <c r="J802" s="141"/>
    </row>
    <row r="803" spans="1:10" s="13" customFormat="1" ht="28.5" customHeight="1" x14ac:dyDescent="0.2">
      <c r="A803" s="35">
        <f t="shared" si="27"/>
        <v>777</v>
      </c>
      <c r="B803" s="2" t="s">
        <v>229</v>
      </c>
      <c r="C803" s="2" t="s">
        <v>2114</v>
      </c>
      <c r="D803" s="2">
        <v>2012.9</v>
      </c>
      <c r="E803" s="37" t="s">
        <v>1163</v>
      </c>
      <c r="F803" s="38">
        <v>5620</v>
      </c>
      <c r="G803" s="38">
        <v>12790</v>
      </c>
      <c r="H803" s="41" t="s">
        <v>124</v>
      </c>
      <c r="I803" s="40" t="s">
        <v>236</v>
      </c>
      <c r="J803" s="141"/>
    </row>
    <row r="804" spans="1:10" s="13" customFormat="1" ht="28.5" customHeight="1" x14ac:dyDescent="0.2">
      <c r="A804" s="35">
        <f t="shared" si="27"/>
        <v>778</v>
      </c>
      <c r="B804" s="2" t="s">
        <v>243</v>
      </c>
      <c r="C804" s="2" t="s">
        <v>2294</v>
      </c>
      <c r="D804" s="60">
        <v>2012.1</v>
      </c>
      <c r="E804" s="37" t="s">
        <v>1167</v>
      </c>
      <c r="F804" s="38">
        <v>244</v>
      </c>
      <c r="G804" s="38">
        <v>355</v>
      </c>
      <c r="H804" s="41" t="s">
        <v>109</v>
      </c>
      <c r="I804" s="40" t="s">
        <v>236</v>
      </c>
      <c r="J804" s="141"/>
    </row>
    <row r="805" spans="1:10" s="13" customFormat="1" ht="28.5" customHeight="1" x14ac:dyDescent="0.2">
      <c r="A805" s="35">
        <f t="shared" si="27"/>
        <v>779</v>
      </c>
      <c r="B805" s="2" t="s">
        <v>233</v>
      </c>
      <c r="C805" s="2" t="s">
        <v>2147</v>
      </c>
      <c r="D805" s="2">
        <v>2012.11</v>
      </c>
      <c r="E805" s="37" t="s">
        <v>950</v>
      </c>
      <c r="F805" s="38">
        <v>2944</v>
      </c>
      <c r="G805" s="38">
        <v>5862</v>
      </c>
      <c r="H805" s="41" t="s">
        <v>189</v>
      </c>
      <c r="I805" s="40" t="s">
        <v>236</v>
      </c>
      <c r="J805" s="141"/>
    </row>
    <row r="806" spans="1:10" s="13" customFormat="1" ht="28.5" customHeight="1" x14ac:dyDescent="0.2">
      <c r="A806" s="35">
        <f t="shared" si="27"/>
        <v>780</v>
      </c>
      <c r="B806" s="2" t="s">
        <v>240</v>
      </c>
      <c r="C806" s="2" t="s">
        <v>2147</v>
      </c>
      <c r="D806" s="2">
        <v>2012.11</v>
      </c>
      <c r="E806" s="37" t="s">
        <v>1169</v>
      </c>
      <c r="F806" s="38">
        <v>3702</v>
      </c>
      <c r="G806" s="38">
        <v>4814</v>
      </c>
      <c r="H806" s="41" t="s">
        <v>109</v>
      </c>
      <c r="I806" s="40" t="s">
        <v>236</v>
      </c>
      <c r="J806" s="141"/>
    </row>
    <row r="807" spans="1:10" s="13" customFormat="1" ht="28.5" customHeight="1" x14ac:dyDescent="0.2">
      <c r="A807" s="35">
        <f t="shared" si="27"/>
        <v>781</v>
      </c>
      <c r="B807" s="2" t="s">
        <v>244</v>
      </c>
      <c r="C807" s="2" t="s">
        <v>2147</v>
      </c>
      <c r="D807" s="2">
        <v>2012.12</v>
      </c>
      <c r="E807" s="37" t="s">
        <v>989</v>
      </c>
      <c r="F807" s="38">
        <v>2661</v>
      </c>
      <c r="G807" s="38">
        <v>3396</v>
      </c>
      <c r="H807" s="41" t="s">
        <v>109</v>
      </c>
      <c r="I807" s="40" t="s">
        <v>236</v>
      </c>
      <c r="J807" s="141"/>
    </row>
    <row r="808" spans="1:10" s="13" customFormat="1" ht="28.5" customHeight="1" x14ac:dyDescent="0.2">
      <c r="A808" s="35">
        <f t="shared" si="27"/>
        <v>782</v>
      </c>
      <c r="B808" s="2" t="s">
        <v>245</v>
      </c>
      <c r="C808" s="2" t="s">
        <v>2147</v>
      </c>
      <c r="D808" s="2">
        <v>2012.12</v>
      </c>
      <c r="E808" s="37" t="s">
        <v>1171</v>
      </c>
      <c r="F808" s="38">
        <v>784</v>
      </c>
      <c r="G808" s="38">
        <v>1202</v>
      </c>
      <c r="H808" s="41" t="s">
        <v>109</v>
      </c>
      <c r="I808" s="40" t="s">
        <v>236</v>
      </c>
      <c r="J808" s="141"/>
    </row>
    <row r="809" spans="1:10" s="13" customFormat="1" ht="28.5" customHeight="1" x14ac:dyDescent="0.2">
      <c r="A809" s="35">
        <f t="shared" ref="A809:A872" si="28">ROW()-26</f>
        <v>783</v>
      </c>
      <c r="B809" s="2" t="s">
        <v>250</v>
      </c>
      <c r="C809" s="2" t="s">
        <v>2147</v>
      </c>
      <c r="D809" s="2">
        <v>2013.1</v>
      </c>
      <c r="E809" s="37" t="s">
        <v>980</v>
      </c>
      <c r="F809" s="38">
        <v>6842</v>
      </c>
      <c r="G809" s="38">
        <v>10024</v>
      </c>
      <c r="H809" s="41" t="s">
        <v>109</v>
      </c>
      <c r="I809" s="40" t="s">
        <v>236</v>
      </c>
      <c r="J809" s="141"/>
    </row>
    <row r="810" spans="1:10" s="13" customFormat="1" ht="28.5" customHeight="1" x14ac:dyDescent="0.2">
      <c r="A810" s="35">
        <f t="shared" si="28"/>
        <v>784</v>
      </c>
      <c r="B810" s="2" t="s">
        <v>259</v>
      </c>
      <c r="C810" s="2" t="s">
        <v>2114</v>
      </c>
      <c r="D810" s="2">
        <v>2013.4</v>
      </c>
      <c r="E810" s="37" t="s">
        <v>991</v>
      </c>
      <c r="F810" s="38">
        <v>2495</v>
      </c>
      <c r="G810" s="38">
        <v>5564</v>
      </c>
      <c r="H810" s="41" t="s">
        <v>109</v>
      </c>
      <c r="I810" s="40" t="s">
        <v>236</v>
      </c>
      <c r="J810" s="141"/>
    </row>
    <row r="811" spans="1:10" s="13" customFormat="1" ht="28.5" customHeight="1" x14ac:dyDescent="0.2">
      <c r="A811" s="35">
        <f t="shared" si="28"/>
        <v>785</v>
      </c>
      <c r="B811" s="2" t="s">
        <v>305</v>
      </c>
      <c r="C811" s="2" t="s">
        <v>2114</v>
      </c>
      <c r="D811" s="2">
        <v>2013.5</v>
      </c>
      <c r="E811" s="37" t="s">
        <v>944</v>
      </c>
      <c r="F811" s="38">
        <v>3885</v>
      </c>
      <c r="G811" s="38">
        <v>6459</v>
      </c>
      <c r="H811" s="41" t="s">
        <v>189</v>
      </c>
      <c r="I811" s="40" t="s">
        <v>236</v>
      </c>
      <c r="J811" s="141"/>
    </row>
    <row r="812" spans="1:10" s="13" customFormat="1" ht="28.5" customHeight="1" x14ac:dyDescent="0.2">
      <c r="A812" s="35">
        <f t="shared" si="28"/>
        <v>786</v>
      </c>
      <c r="B812" s="2" t="s">
        <v>306</v>
      </c>
      <c r="C812" s="2" t="s">
        <v>2114</v>
      </c>
      <c r="D812" s="2">
        <v>2013.5</v>
      </c>
      <c r="E812" s="37" t="s">
        <v>1033</v>
      </c>
      <c r="F812" s="38">
        <v>2757</v>
      </c>
      <c r="G812" s="38">
        <v>2795</v>
      </c>
      <c r="H812" s="41" t="s">
        <v>109</v>
      </c>
      <c r="I812" s="40" t="s">
        <v>236</v>
      </c>
      <c r="J812" s="141"/>
    </row>
    <row r="813" spans="1:10" s="13" customFormat="1" ht="28.5" customHeight="1" x14ac:dyDescent="0.2">
      <c r="A813" s="35">
        <f t="shared" si="28"/>
        <v>787</v>
      </c>
      <c r="B813" s="2" t="s">
        <v>351</v>
      </c>
      <c r="C813" s="2" t="s">
        <v>2114</v>
      </c>
      <c r="D813" s="2">
        <v>2013.7</v>
      </c>
      <c r="E813" s="37" t="s">
        <v>1143</v>
      </c>
      <c r="F813" s="38">
        <v>3266</v>
      </c>
      <c r="G813" s="38">
        <v>3333</v>
      </c>
      <c r="H813" s="41" t="s">
        <v>109</v>
      </c>
      <c r="I813" s="40" t="s">
        <v>236</v>
      </c>
      <c r="J813" s="141"/>
    </row>
    <row r="814" spans="1:10" s="13" customFormat="1" ht="28.5" customHeight="1" x14ac:dyDescent="0.2">
      <c r="A814" s="35">
        <f t="shared" si="28"/>
        <v>788</v>
      </c>
      <c r="B814" s="2" t="s">
        <v>354</v>
      </c>
      <c r="C814" s="2" t="s">
        <v>2114</v>
      </c>
      <c r="D814" s="2">
        <v>2013.7</v>
      </c>
      <c r="E814" s="37" t="s">
        <v>1145</v>
      </c>
      <c r="F814" s="38">
        <v>2916</v>
      </c>
      <c r="G814" s="38">
        <v>3598</v>
      </c>
      <c r="H814" s="41" t="s">
        <v>109</v>
      </c>
      <c r="I814" s="40" t="s">
        <v>236</v>
      </c>
      <c r="J814" s="141"/>
    </row>
    <row r="815" spans="1:10" s="13" customFormat="1" ht="28.5" customHeight="1" x14ac:dyDescent="0.2">
      <c r="A815" s="35">
        <f t="shared" si="28"/>
        <v>789</v>
      </c>
      <c r="B815" s="2" t="s">
        <v>355</v>
      </c>
      <c r="C815" s="2" t="s">
        <v>2114</v>
      </c>
      <c r="D815" s="2">
        <v>2013.7</v>
      </c>
      <c r="E815" s="37" t="s">
        <v>1040</v>
      </c>
      <c r="F815" s="38">
        <v>3227</v>
      </c>
      <c r="G815" s="38">
        <v>7646</v>
      </c>
      <c r="H815" s="41" t="s">
        <v>124</v>
      </c>
      <c r="I815" s="40" t="s">
        <v>236</v>
      </c>
      <c r="J815" s="141"/>
    </row>
    <row r="816" spans="1:10" s="13" customFormat="1" ht="28.5" customHeight="1" x14ac:dyDescent="0.2">
      <c r="A816" s="35">
        <f t="shared" si="28"/>
        <v>790</v>
      </c>
      <c r="B816" s="2" t="s">
        <v>360</v>
      </c>
      <c r="C816" s="2" t="s">
        <v>2114</v>
      </c>
      <c r="D816" s="2">
        <v>2013.7</v>
      </c>
      <c r="E816" s="37" t="s">
        <v>1139</v>
      </c>
      <c r="F816" s="38">
        <v>2256</v>
      </c>
      <c r="G816" s="38">
        <v>4662</v>
      </c>
      <c r="H816" s="41" t="s">
        <v>124</v>
      </c>
      <c r="I816" s="40" t="s">
        <v>236</v>
      </c>
      <c r="J816" s="141"/>
    </row>
    <row r="817" spans="1:10" s="13" customFormat="1" ht="28.5" customHeight="1" x14ac:dyDescent="0.2">
      <c r="A817" s="35">
        <f t="shared" si="28"/>
        <v>791</v>
      </c>
      <c r="B817" s="2" t="s">
        <v>1346</v>
      </c>
      <c r="C817" s="2" t="s">
        <v>2114</v>
      </c>
      <c r="D817" s="2">
        <v>2013.8</v>
      </c>
      <c r="E817" s="37" t="s">
        <v>1083</v>
      </c>
      <c r="F817" s="38">
        <v>3324</v>
      </c>
      <c r="G817" s="38">
        <v>3866</v>
      </c>
      <c r="H817" s="41" t="s">
        <v>109</v>
      </c>
      <c r="I817" s="40" t="s">
        <v>236</v>
      </c>
      <c r="J817" s="141"/>
    </row>
    <row r="818" spans="1:10" s="13" customFormat="1" ht="28.5" customHeight="1" x14ac:dyDescent="0.2">
      <c r="A818" s="35">
        <f t="shared" si="28"/>
        <v>792</v>
      </c>
      <c r="B818" s="2" t="s">
        <v>365</v>
      </c>
      <c r="C818" s="2" t="s">
        <v>2114</v>
      </c>
      <c r="D818" s="2">
        <v>2013.8</v>
      </c>
      <c r="E818" s="37" t="s">
        <v>1050</v>
      </c>
      <c r="F818" s="38">
        <v>2463</v>
      </c>
      <c r="G818" s="38">
        <v>3828</v>
      </c>
      <c r="H818" s="41" t="s">
        <v>189</v>
      </c>
      <c r="I818" s="40" t="s">
        <v>236</v>
      </c>
      <c r="J818" s="141"/>
    </row>
    <row r="819" spans="1:10" s="13" customFormat="1" ht="28.5" customHeight="1" x14ac:dyDescent="0.2">
      <c r="A819" s="35">
        <f t="shared" si="28"/>
        <v>793</v>
      </c>
      <c r="B819" s="2" t="s">
        <v>378</v>
      </c>
      <c r="C819" s="2" t="s">
        <v>2114</v>
      </c>
      <c r="D819" s="60">
        <v>2013.1</v>
      </c>
      <c r="E819" s="37" t="s">
        <v>909</v>
      </c>
      <c r="F819" s="38">
        <v>3549</v>
      </c>
      <c r="G819" s="38">
        <v>5591</v>
      </c>
      <c r="H819" s="41" t="s">
        <v>109</v>
      </c>
      <c r="I819" s="40" t="s">
        <v>236</v>
      </c>
      <c r="J819" s="141"/>
    </row>
    <row r="820" spans="1:10" s="13" customFormat="1" ht="28.5" customHeight="1" x14ac:dyDescent="0.2">
      <c r="A820" s="35">
        <f t="shared" si="28"/>
        <v>794</v>
      </c>
      <c r="B820" s="2" t="s">
        <v>420</v>
      </c>
      <c r="C820" s="2" t="s">
        <v>2124</v>
      </c>
      <c r="D820" s="2">
        <v>2014.3</v>
      </c>
      <c r="E820" s="64" t="s">
        <v>1123</v>
      </c>
      <c r="F820" s="38">
        <v>2581</v>
      </c>
      <c r="G820" s="38">
        <v>4688</v>
      </c>
      <c r="H820" s="41" t="s">
        <v>189</v>
      </c>
      <c r="I820" s="40" t="s">
        <v>236</v>
      </c>
      <c r="J820" s="141"/>
    </row>
    <row r="821" spans="1:10" s="26" customFormat="1" ht="28.5" customHeight="1" x14ac:dyDescent="0.2">
      <c r="A821" s="35">
        <f t="shared" si="28"/>
        <v>795</v>
      </c>
      <c r="B821" s="2" t="s">
        <v>430</v>
      </c>
      <c r="C821" s="2" t="s">
        <v>2158</v>
      </c>
      <c r="D821" s="2">
        <v>2014.4</v>
      </c>
      <c r="E821" s="64" t="s">
        <v>1126</v>
      </c>
      <c r="F821" s="38">
        <v>2813</v>
      </c>
      <c r="G821" s="38">
        <v>4787</v>
      </c>
      <c r="H821" s="41" t="s">
        <v>6</v>
      </c>
      <c r="I821" s="40" t="s">
        <v>236</v>
      </c>
      <c r="J821" s="141"/>
    </row>
    <row r="822" spans="1:10" s="13" customFormat="1" ht="28.5" customHeight="1" x14ac:dyDescent="0.2">
      <c r="A822" s="35">
        <f t="shared" si="28"/>
        <v>796</v>
      </c>
      <c r="B822" s="2" t="s">
        <v>1342</v>
      </c>
      <c r="C822" s="2" t="s">
        <v>2158</v>
      </c>
      <c r="D822" s="2">
        <v>2014.5</v>
      </c>
      <c r="E822" s="64" t="s">
        <v>1131</v>
      </c>
      <c r="F822" s="38">
        <v>2911</v>
      </c>
      <c r="G822" s="38">
        <v>4918</v>
      </c>
      <c r="H822" s="41" t="s">
        <v>109</v>
      </c>
      <c r="I822" s="40" t="s">
        <v>236</v>
      </c>
      <c r="J822" s="141"/>
    </row>
    <row r="823" spans="1:10" s="13" customFormat="1" ht="28.5" customHeight="1" x14ac:dyDescent="0.2">
      <c r="A823" s="35">
        <f t="shared" si="28"/>
        <v>797</v>
      </c>
      <c r="B823" s="2" t="s">
        <v>447</v>
      </c>
      <c r="C823" s="2" t="s">
        <v>2158</v>
      </c>
      <c r="D823" s="2">
        <v>2014.6</v>
      </c>
      <c r="E823" s="64" t="s">
        <v>944</v>
      </c>
      <c r="F823" s="38">
        <v>8755</v>
      </c>
      <c r="G823" s="38">
        <v>15031</v>
      </c>
      <c r="H823" s="41" t="s">
        <v>109</v>
      </c>
      <c r="I823" s="40" t="s">
        <v>236</v>
      </c>
      <c r="J823" s="141"/>
    </row>
    <row r="824" spans="1:10" s="13" customFormat="1" ht="28.5" customHeight="1" x14ac:dyDescent="0.2">
      <c r="A824" s="35">
        <f t="shared" si="28"/>
        <v>798</v>
      </c>
      <c r="B824" s="2" t="s">
        <v>443</v>
      </c>
      <c r="C824" s="2" t="s">
        <v>2158</v>
      </c>
      <c r="D824" s="2">
        <v>2014.6</v>
      </c>
      <c r="E824" s="64" t="s">
        <v>1061</v>
      </c>
      <c r="F824" s="38">
        <v>3584</v>
      </c>
      <c r="G824" s="38">
        <v>5718</v>
      </c>
      <c r="H824" s="41" t="s">
        <v>109</v>
      </c>
      <c r="I824" s="40" t="s">
        <v>236</v>
      </c>
      <c r="J824" s="141"/>
    </row>
    <row r="825" spans="1:10" s="13" customFormat="1" ht="28.5" customHeight="1" x14ac:dyDescent="0.2">
      <c r="A825" s="35">
        <f t="shared" si="28"/>
        <v>799</v>
      </c>
      <c r="B825" s="2" t="s">
        <v>451</v>
      </c>
      <c r="C825" s="2" t="s">
        <v>2162</v>
      </c>
      <c r="D825" s="2">
        <v>2014.7</v>
      </c>
      <c r="E825" s="37" t="s">
        <v>1134</v>
      </c>
      <c r="F825" s="38">
        <v>10571</v>
      </c>
      <c r="G825" s="38">
        <v>13923</v>
      </c>
      <c r="H825" s="41" t="s">
        <v>109</v>
      </c>
      <c r="I825" s="40" t="s">
        <v>236</v>
      </c>
      <c r="J825" s="141"/>
    </row>
    <row r="826" spans="1:10" s="13" customFormat="1" ht="28.5" customHeight="1" x14ac:dyDescent="0.2">
      <c r="A826" s="35">
        <f t="shared" si="28"/>
        <v>800</v>
      </c>
      <c r="B826" s="2" t="s">
        <v>458</v>
      </c>
      <c r="C826" s="2" t="s">
        <v>2114</v>
      </c>
      <c r="D826" s="2">
        <v>2014.7</v>
      </c>
      <c r="E826" s="37" t="s">
        <v>1135</v>
      </c>
      <c r="F826" s="38">
        <v>4314</v>
      </c>
      <c r="G826" s="38">
        <v>8249</v>
      </c>
      <c r="H826" s="41" t="s">
        <v>109</v>
      </c>
      <c r="I826" s="40" t="s">
        <v>236</v>
      </c>
      <c r="J826" s="141"/>
    </row>
    <row r="827" spans="1:10" s="13" customFormat="1" ht="28.5" customHeight="1" x14ac:dyDescent="0.2">
      <c r="A827" s="35">
        <f t="shared" si="28"/>
        <v>801</v>
      </c>
      <c r="B827" s="2" t="s">
        <v>1343</v>
      </c>
      <c r="C827" s="2" t="s">
        <v>2114</v>
      </c>
      <c r="D827" s="2">
        <v>2014.7</v>
      </c>
      <c r="E827" s="37" t="s">
        <v>1138</v>
      </c>
      <c r="F827" s="38">
        <v>3043</v>
      </c>
      <c r="G827" s="38">
        <v>4548</v>
      </c>
      <c r="H827" s="41" t="s">
        <v>109</v>
      </c>
      <c r="I827" s="40" t="s">
        <v>236</v>
      </c>
      <c r="J827" s="141"/>
    </row>
    <row r="828" spans="1:10" s="13" customFormat="1" ht="28.5" customHeight="1" x14ac:dyDescent="0.2">
      <c r="A828" s="35">
        <f t="shared" si="28"/>
        <v>802</v>
      </c>
      <c r="B828" s="2" t="s">
        <v>1336</v>
      </c>
      <c r="C828" s="2" t="s">
        <v>2114</v>
      </c>
      <c r="D828" s="2">
        <v>2014.7</v>
      </c>
      <c r="E828" s="37" t="s">
        <v>950</v>
      </c>
      <c r="F828" s="38">
        <v>2837</v>
      </c>
      <c r="G828" s="38">
        <v>6165</v>
      </c>
      <c r="H828" s="41" t="s">
        <v>189</v>
      </c>
      <c r="I828" s="40" t="s">
        <v>236</v>
      </c>
      <c r="J828" s="141"/>
    </row>
    <row r="829" spans="1:10" s="13" customFormat="1" ht="28.5" customHeight="1" x14ac:dyDescent="0.2">
      <c r="A829" s="35">
        <f t="shared" si="28"/>
        <v>803</v>
      </c>
      <c r="B829" s="2" t="s">
        <v>479</v>
      </c>
      <c r="C829" s="2" t="s">
        <v>2141</v>
      </c>
      <c r="D829" s="2">
        <v>2014.7</v>
      </c>
      <c r="E829" s="37" t="s">
        <v>952</v>
      </c>
      <c r="F829" s="38">
        <v>2947</v>
      </c>
      <c r="G829" s="38">
        <v>4668</v>
      </c>
      <c r="H829" s="41" t="s">
        <v>109</v>
      </c>
      <c r="I829" s="40" t="s">
        <v>236</v>
      </c>
      <c r="J829" s="141"/>
    </row>
    <row r="830" spans="1:10" s="13" customFormat="1" ht="28.5" customHeight="1" x14ac:dyDescent="0.2">
      <c r="A830" s="35">
        <f t="shared" si="28"/>
        <v>804</v>
      </c>
      <c r="B830" s="2" t="s">
        <v>477</v>
      </c>
      <c r="C830" s="2" t="s">
        <v>2114</v>
      </c>
      <c r="D830" s="2">
        <v>2014.8</v>
      </c>
      <c r="E830" s="37" t="s">
        <v>1094</v>
      </c>
      <c r="F830" s="38">
        <v>3355</v>
      </c>
      <c r="G830" s="38">
        <v>3449</v>
      </c>
      <c r="H830" s="41" t="s">
        <v>109</v>
      </c>
      <c r="I830" s="40" t="s">
        <v>236</v>
      </c>
      <c r="J830" s="141"/>
    </row>
    <row r="831" spans="1:10" s="13" customFormat="1" ht="28.5" customHeight="1" x14ac:dyDescent="0.2">
      <c r="A831" s="35">
        <f t="shared" si="28"/>
        <v>805</v>
      </c>
      <c r="B831" s="2" t="s">
        <v>488</v>
      </c>
      <c r="C831" s="2" t="s">
        <v>2114</v>
      </c>
      <c r="D831" s="2">
        <v>2014.8</v>
      </c>
      <c r="E831" s="37" t="s">
        <v>991</v>
      </c>
      <c r="F831" s="38">
        <v>2430</v>
      </c>
      <c r="G831" s="38">
        <v>5025</v>
      </c>
      <c r="H831" s="41" t="s">
        <v>109</v>
      </c>
      <c r="I831" s="40" t="s">
        <v>236</v>
      </c>
      <c r="J831" s="141"/>
    </row>
    <row r="832" spans="1:10" s="13" customFormat="1" ht="28.5" customHeight="1" x14ac:dyDescent="0.2">
      <c r="A832" s="35">
        <f t="shared" si="28"/>
        <v>806</v>
      </c>
      <c r="B832" s="2" t="s">
        <v>490</v>
      </c>
      <c r="C832" s="2" t="s">
        <v>2124</v>
      </c>
      <c r="D832" s="2">
        <v>2014.9</v>
      </c>
      <c r="E832" s="37" t="s">
        <v>1097</v>
      </c>
      <c r="F832" s="38">
        <v>744</v>
      </c>
      <c r="G832" s="38">
        <v>1180</v>
      </c>
      <c r="H832" s="41" t="s">
        <v>109</v>
      </c>
      <c r="I832" s="40" t="s">
        <v>236</v>
      </c>
      <c r="J832" s="143"/>
    </row>
    <row r="833" spans="1:10" s="13" customFormat="1" ht="28.5" customHeight="1" x14ac:dyDescent="0.2">
      <c r="A833" s="35">
        <f t="shared" si="28"/>
        <v>807</v>
      </c>
      <c r="B833" s="2" t="s">
        <v>2165</v>
      </c>
      <c r="C833" s="2" t="s">
        <v>2158</v>
      </c>
      <c r="D833" s="60">
        <v>2014.1</v>
      </c>
      <c r="E833" s="37" t="s">
        <v>1102</v>
      </c>
      <c r="F833" s="38">
        <v>4349</v>
      </c>
      <c r="G833" s="38">
        <v>11319</v>
      </c>
      <c r="H833" s="41" t="s">
        <v>189</v>
      </c>
      <c r="I833" s="40" t="s">
        <v>236</v>
      </c>
      <c r="J833" s="141"/>
    </row>
    <row r="834" spans="1:10" s="13" customFormat="1" ht="28.5" customHeight="1" x14ac:dyDescent="0.2">
      <c r="A834" s="35">
        <f t="shared" si="28"/>
        <v>808</v>
      </c>
      <c r="B834" s="2" t="s">
        <v>501</v>
      </c>
      <c r="C834" s="2" t="s">
        <v>2158</v>
      </c>
      <c r="D834" s="60">
        <v>2014.1</v>
      </c>
      <c r="E834" s="37" t="s">
        <v>1104</v>
      </c>
      <c r="F834" s="38">
        <v>2947</v>
      </c>
      <c r="G834" s="38">
        <v>4399</v>
      </c>
      <c r="H834" s="41" t="s">
        <v>109</v>
      </c>
      <c r="I834" s="40" t="s">
        <v>236</v>
      </c>
      <c r="J834" s="141"/>
    </row>
    <row r="835" spans="1:10" s="13" customFormat="1" ht="28.5" customHeight="1" x14ac:dyDescent="0.2">
      <c r="A835" s="35">
        <f t="shared" si="28"/>
        <v>809</v>
      </c>
      <c r="B835" s="2" t="s">
        <v>2168</v>
      </c>
      <c r="C835" s="2" t="s">
        <v>2114</v>
      </c>
      <c r="D835" s="2">
        <v>2014.12</v>
      </c>
      <c r="E835" s="37" t="s">
        <v>966</v>
      </c>
      <c r="F835" s="38">
        <v>2299</v>
      </c>
      <c r="G835" s="38">
        <v>3975</v>
      </c>
      <c r="H835" s="41" t="s">
        <v>189</v>
      </c>
      <c r="I835" s="40" t="s">
        <v>236</v>
      </c>
      <c r="J835" s="141"/>
    </row>
    <row r="836" spans="1:10" s="13" customFormat="1" ht="28.5" customHeight="1" x14ac:dyDescent="0.2">
      <c r="A836" s="35">
        <f t="shared" si="28"/>
        <v>810</v>
      </c>
      <c r="B836" s="2" t="s">
        <v>518</v>
      </c>
      <c r="C836" s="2" t="s">
        <v>2114</v>
      </c>
      <c r="D836" s="2">
        <v>2014.12</v>
      </c>
      <c r="E836" s="37" t="s">
        <v>1109</v>
      </c>
      <c r="F836" s="38">
        <v>312</v>
      </c>
      <c r="G836" s="38">
        <v>466</v>
      </c>
      <c r="H836" s="41" t="s">
        <v>109</v>
      </c>
      <c r="I836" s="40" t="s">
        <v>236</v>
      </c>
      <c r="J836" s="141"/>
    </row>
    <row r="837" spans="1:10" s="13" customFormat="1" ht="28.5" customHeight="1" x14ac:dyDescent="0.2">
      <c r="A837" s="35">
        <f t="shared" si="28"/>
        <v>811</v>
      </c>
      <c r="B837" s="2" t="s">
        <v>526</v>
      </c>
      <c r="C837" s="2" t="s">
        <v>2124</v>
      </c>
      <c r="D837" s="2">
        <v>2015.1</v>
      </c>
      <c r="E837" s="37" t="s">
        <v>918</v>
      </c>
      <c r="F837" s="38">
        <v>3049</v>
      </c>
      <c r="G837" s="38">
        <v>5308</v>
      </c>
      <c r="H837" s="41" t="s">
        <v>109</v>
      </c>
      <c r="I837" s="40" t="s">
        <v>236</v>
      </c>
      <c r="J837" s="141"/>
    </row>
    <row r="838" spans="1:10" s="13" customFormat="1" ht="28.5" customHeight="1" x14ac:dyDescent="0.2">
      <c r="A838" s="35">
        <f t="shared" si="28"/>
        <v>812</v>
      </c>
      <c r="B838" s="2" t="s">
        <v>527</v>
      </c>
      <c r="C838" s="2" t="s">
        <v>2147</v>
      </c>
      <c r="D838" s="2">
        <v>2015.1</v>
      </c>
      <c r="E838" s="37" t="s">
        <v>1111</v>
      </c>
      <c r="F838" s="38">
        <v>5531</v>
      </c>
      <c r="G838" s="38">
        <v>9622</v>
      </c>
      <c r="H838" s="41" t="s">
        <v>109</v>
      </c>
      <c r="I838" s="40" t="s">
        <v>236</v>
      </c>
      <c r="J838" s="141"/>
    </row>
    <row r="839" spans="1:10" s="13" customFormat="1" ht="28.5" customHeight="1" x14ac:dyDescent="0.2">
      <c r="A839" s="35">
        <f t="shared" si="28"/>
        <v>813</v>
      </c>
      <c r="B839" s="2" t="s">
        <v>1344</v>
      </c>
      <c r="C839" s="2" t="s">
        <v>2114</v>
      </c>
      <c r="D839" s="2">
        <v>2015.2</v>
      </c>
      <c r="E839" s="37" t="s">
        <v>1114</v>
      </c>
      <c r="F839" s="38">
        <v>3390</v>
      </c>
      <c r="G839" s="38">
        <v>4995</v>
      </c>
      <c r="H839" s="41" t="s">
        <v>109</v>
      </c>
      <c r="I839" s="40" t="s">
        <v>236</v>
      </c>
      <c r="J839" s="141"/>
    </row>
    <row r="840" spans="1:10" s="13" customFormat="1" ht="28.5" customHeight="1" x14ac:dyDescent="0.2">
      <c r="A840" s="35">
        <f t="shared" si="28"/>
        <v>814</v>
      </c>
      <c r="B840" s="2" t="s">
        <v>2172</v>
      </c>
      <c r="C840" s="2" t="s">
        <v>2114</v>
      </c>
      <c r="D840" s="2">
        <v>2015.3</v>
      </c>
      <c r="E840" s="37" t="s">
        <v>1028</v>
      </c>
      <c r="F840" s="38">
        <v>2848</v>
      </c>
      <c r="G840" s="38">
        <v>2502</v>
      </c>
      <c r="H840" s="41" t="s">
        <v>109</v>
      </c>
      <c r="I840" s="40" t="s">
        <v>236</v>
      </c>
      <c r="J840" s="141"/>
    </row>
    <row r="841" spans="1:10" s="13" customFormat="1" ht="28.5" customHeight="1" x14ac:dyDescent="0.2">
      <c r="A841" s="35">
        <f t="shared" si="28"/>
        <v>815</v>
      </c>
      <c r="B841" s="2" t="s">
        <v>536</v>
      </c>
      <c r="C841" s="2" t="s">
        <v>2114</v>
      </c>
      <c r="D841" s="2">
        <v>2015.3</v>
      </c>
      <c r="E841" s="37" t="s">
        <v>1058</v>
      </c>
      <c r="F841" s="38">
        <v>3283</v>
      </c>
      <c r="G841" s="38">
        <v>3268</v>
      </c>
      <c r="H841" s="41" t="s">
        <v>109</v>
      </c>
      <c r="I841" s="40" t="s">
        <v>236</v>
      </c>
      <c r="J841" s="141"/>
    </row>
    <row r="842" spans="1:10" s="13" customFormat="1" ht="28.5" customHeight="1" x14ac:dyDescent="0.2">
      <c r="A842" s="35">
        <f t="shared" si="28"/>
        <v>816</v>
      </c>
      <c r="B842" s="2" t="s">
        <v>539</v>
      </c>
      <c r="C842" s="2" t="s">
        <v>2125</v>
      </c>
      <c r="D842" s="2">
        <v>2015.3</v>
      </c>
      <c r="E842" s="37" t="s">
        <v>1061</v>
      </c>
      <c r="F842" s="38">
        <v>305</v>
      </c>
      <c r="G842" s="38">
        <v>463</v>
      </c>
      <c r="H842" s="41" t="s">
        <v>109</v>
      </c>
      <c r="I842" s="40" t="s">
        <v>236</v>
      </c>
      <c r="J842" s="141"/>
    </row>
    <row r="843" spans="1:10" s="13" customFormat="1" ht="28.5" customHeight="1" x14ac:dyDescent="0.2">
      <c r="A843" s="35">
        <f t="shared" si="28"/>
        <v>817</v>
      </c>
      <c r="B843" s="2" t="s">
        <v>2179</v>
      </c>
      <c r="C843" s="2" t="s">
        <v>2115</v>
      </c>
      <c r="D843" s="2">
        <v>2015.6</v>
      </c>
      <c r="E843" s="37" t="s">
        <v>1056</v>
      </c>
      <c r="F843" s="38">
        <v>2710</v>
      </c>
      <c r="G843" s="38">
        <v>3514</v>
      </c>
      <c r="H843" s="41" t="s">
        <v>109</v>
      </c>
      <c r="I843" s="40" t="s">
        <v>236</v>
      </c>
      <c r="J843" s="141"/>
    </row>
    <row r="844" spans="1:10" s="13" customFormat="1" ht="28.5" customHeight="1" x14ac:dyDescent="0.2">
      <c r="A844" s="35">
        <f t="shared" si="28"/>
        <v>818</v>
      </c>
      <c r="B844" s="49" t="s">
        <v>2181</v>
      </c>
      <c r="C844" s="49" t="s">
        <v>2180</v>
      </c>
      <c r="D844" s="49">
        <v>2015.7</v>
      </c>
      <c r="E844" s="68" t="s">
        <v>1076</v>
      </c>
      <c r="F844" s="69">
        <v>4572</v>
      </c>
      <c r="G844" s="69">
        <v>4248</v>
      </c>
      <c r="H844" s="70" t="s">
        <v>109</v>
      </c>
      <c r="I844" s="71" t="s">
        <v>236</v>
      </c>
      <c r="J844" s="141"/>
    </row>
    <row r="845" spans="1:10" s="13" customFormat="1" ht="28.5" customHeight="1" x14ac:dyDescent="0.2">
      <c r="A845" s="35">
        <f t="shared" si="28"/>
        <v>819</v>
      </c>
      <c r="B845" s="30" t="s">
        <v>2183</v>
      </c>
      <c r="C845" s="30" t="s">
        <v>2124</v>
      </c>
      <c r="D845" s="30">
        <v>2015.7</v>
      </c>
      <c r="E845" s="31" t="s">
        <v>994</v>
      </c>
      <c r="F845" s="32">
        <v>3616</v>
      </c>
      <c r="G845" s="32">
        <v>7975</v>
      </c>
      <c r="H845" s="33" t="s">
        <v>189</v>
      </c>
      <c r="I845" s="34" t="s">
        <v>236</v>
      </c>
      <c r="J845" s="141"/>
    </row>
    <row r="846" spans="1:10" s="13" customFormat="1" ht="28.5" customHeight="1" x14ac:dyDescent="0.2">
      <c r="A846" s="35">
        <f t="shared" si="28"/>
        <v>820</v>
      </c>
      <c r="B846" s="2" t="s">
        <v>2185</v>
      </c>
      <c r="C846" s="2" t="s">
        <v>2124</v>
      </c>
      <c r="D846" s="2">
        <v>2015.7</v>
      </c>
      <c r="E846" s="37" t="s">
        <v>958</v>
      </c>
      <c r="F846" s="38">
        <v>12495</v>
      </c>
      <c r="G846" s="38">
        <v>7948</v>
      </c>
      <c r="H846" s="41" t="s">
        <v>189</v>
      </c>
      <c r="I846" s="40" t="s">
        <v>236</v>
      </c>
      <c r="J846" s="141"/>
    </row>
    <row r="847" spans="1:10" s="13" customFormat="1" ht="28.5" customHeight="1" x14ac:dyDescent="0.2">
      <c r="A847" s="35">
        <f t="shared" si="28"/>
        <v>821</v>
      </c>
      <c r="B847" s="2" t="s">
        <v>584</v>
      </c>
      <c r="C847" s="2" t="s">
        <v>2114</v>
      </c>
      <c r="D847" s="2">
        <v>2015.8</v>
      </c>
      <c r="E847" s="37" t="s">
        <v>1084</v>
      </c>
      <c r="F847" s="38">
        <v>3763</v>
      </c>
      <c r="G847" s="38">
        <v>7000</v>
      </c>
      <c r="H847" s="41" t="s">
        <v>109</v>
      </c>
      <c r="I847" s="40" t="s">
        <v>236</v>
      </c>
      <c r="J847" s="141"/>
    </row>
    <row r="848" spans="1:10" s="13" customFormat="1" ht="28.5" customHeight="1" x14ac:dyDescent="0.2">
      <c r="A848" s="35">
        <f t="shared" si="28"/>
        <v>822</v>
      </c>
      <c r="B848" s="2" t="s">
        <v>2187</v>
      </c>
      <c r="C848" s="2" t="s">
        <v>2124</v>
      </c>
      <c r="D848" s="2">
        <v>2015.8</v>
      </c>
      <c r="E848" s="37" t="s">
        <v>993</v>
      </c>
      <c r="F848" s="38">
        <v>5125</v>
      </c>
      <c r="G848" s="38">
        <v>8094</v>
      </c>
      <c r="H848" s="41" t="s">
        <v>109</v>
      </c>
      <c r="I848" s="40" t="s">
        <v>236</v>
      </c>
    </row>
    <row r="849" spans="1:9" s="13" customFormat="1" ht="28.5" customHeight="1" x14ac:dyDescent="0.2">
      <c r="A849" s="35">
        <f t="shared" si="28"/>
        <v>823</v>
      </c>
      <c r="B849" s="2" t="s">
        <v>588</v>
      </c>
      <c r="C849" s="2" t="s">
        <v>2114</v>
      </c>
      <c r="D849" s="2">
        <v>2015.8</v>
      </c>
      <c r="E849" s="37" t="s">
        <v>1090</v>
      </c>
      <c r="F849" s="38">
        <v>3544</v>
      </c>
      <c r="G849" s="38">
        <v>3978</v>
      </c>
      <c r="H849" s="41" t="s">
        <v>189</v>
      </c>
      <c r="I849" s="40" t="s">
        <v>236</v>
      </c>
    </row>
    <row r="850" spans="1:9" s="13" customFormat="1" ht="28.5" customHeight="1" x14ac:dyDescent="0.2">
      <c r="A850" s="35">
        <f t="shared" si="28"/>
        <v>824</v>
      </c>
      <c r="B850" s="2" t="s">
        <v>2191</v>
      </c>
      <c r="C850" s="2" t="s">
        <v>2114</v>
      </c>
      <c r="D850" s="2">
        <v>2015.9</v>
      </c>
      <c r="E850" s="37" t="s">
        <v>1031</v>
      </c>
      <c r="F850" s="38">
        <v>2178</v>
      </c>
      <c r="G850" s="38">
        <v>3697</v>
      </c>
      <c r="H850" s="41" t="s">
        <v>109</v>
      </c>
      <c r="I850" s="40" t="s">
        <v>236</v>
      </c>
    </row>
    <row r="851" spans="1:9" s="13" customFormat="1" ht="28.5" customHeight="1" x14ac:dyDescent="0.2">
      <c r="A851" s="35">
        <f t="shared" si="28"/>
        <v>825</v>
      </c>
      <c r="B851" s="2" t="s">
        <v>2197</v>
      </c>
      <c r="C851" s="2" t="s">
        <v>2114</v>
      </c>
      <c r="D851" s="2">
        <v>2015.12</v>
      </c>
      <c r="E851" s="37" t="s">
        <v>1045</v>
      </c>
      <c r="F851" s="38">
        <v>2961</v>
      </c>
      <c r="G851" s="38">
        <v>6532</v>
      </c>
      <c r="H851" s="41" t="s">
        <v>189</v>
      </c>
      <c r="I851" s="40" t="s">
        <v>236</v>
      </c>
    </row>
    <row r="852" spans="1:9" s="13" customFormat="1" ht="28.5" customHeight="1" x14ac:dyDescent="0.2">
      <c r="A852" s="35">
        <f t="shared" si="28"/>
        <v>826</v>
      </c>
      <c r="B852" s="2" t="s">
        <v>644</v>
      </c>
      <c r="C852" s="2" t="s">
        <v>2114</v>
      </c>
      <c r="D852" s="2">
        <v>2016.3</v>
      </c>
      <c r="E852" s="37" t="s">
        <v>1051</v>
      </c>
      <c r="F852" s="38">
        <v>3452</v>
      </c>
      <c r="G852" s="38">
        <v>5856</v>
      </c>
      <c r="H852" s="41" t="s">
        <v>109</v>
      </c>
      <c r="I852" s="40" t="s">
        <v>236</v>
      </c>
    </row>
    <row r="853" spans="1:9" s="13" customFormat="1" ht="28.5" customHeight="1" x14ac:dyDescent="0.2">
      <c r="A853" s="35">
        <f t="shared" si="28"/>
        <v>827</v>
      </c>
      <c r="B853" s="2" t="s">
        <v>656</v>
      </c>
      <c r="C853" s="2" t="s">
        <v>2133</v>
      </c>
      <c r="D853" s="2">
        <v>2016.4</v>
      </c>
      <c r="E853" s="37" t="s">
        <v>1005</v>
      </c>
      <c r="F853" s="38">
        <v>3733</v>
      </c>
      <c r="G853" s="38">
        <v>6832</v>
      </c>
      <c r="H853" s="41" t="s">
        <v>109</v>
      </c>
      <c r="I853" s="40" t="s">
        <v>236</v>
      </c>
    </row>
    <row r="854" spans="1:9" s="13" customFormat="1" ht="28.5" customHeight="1" x14ac:dyDescent="0.2">
      <c r="A854" s="35">
        <f t="shared" si="28"/>
        <v>828</v>
      </c>
      <c r="B854" s="2" t="s">
        <v>2206</v>
      </c>
      <c r="C854" s="2" t="s">
        <v>2114</v>
      </c>
      <c r="D854" s="2">
        <v>2016.5</v>
      </c>
      <c r="E854" s="37" t="s">
        <v>967</v>
      </c>
      <c r="F854" s="38">
        <v>5550</v>
      </c>
      <c r="G854" s="38">
        <v>11094</v>
      </c>
      <c r="H854" s="41" t="s">
        <v>254</v>
      </c>
      <c r="I854" s="40" t="s">
        <v>236</v>
      </c>
    </row>
    <row r="855" spans="1:9" s="13" customFormat="1" ht="28.5" customHeight="1" x14ac:dyDescent="0.2">
      <c r="A855" s="35">
        <f t="shared" si="28"/>
        <v>829</v>
      </c>
      <c r="B855" s="2" t="s">
        <v>2207</v>
      </c>
      <c r="C855" s="2" t="s">
        <v>2124</v>
      </c>
      <c r="D855" s="2">
        <v>2016.5</v>
      </c>
      <c r="E855" s="37" t="s">
        <v>1000</v>
      </c>
      <c r="F855" s="38">
        <v>6567</v>
      </c>
      <c r="G855" s="38">
        <v>8697</v>
      </c>
      <c r="H855" s="41" t="s">
        <v>109</v>
      </c>
      <c r="I855" s="40" t="s">
        <v>236</v>
      </c>
    </row>
    <row r="856" spans="1:9" s="13" customFormat="1" ht="28.5" customHeight="1" x14ac:dyDescent="0.2">
      <c r="A856" s="35">
        <f t="shared" si="28"/>
        <v>830</v>
      </c>
      <c r="B856" s="2" t="s">
        <v>2211</v>
      </c>
      <c r="C856" s="2" t="s">
        <v>2212</v>
      </c>
      <c r="D856" s="2">
        <v>2016.6</v>
      </c>
      <c r="E856" s="37" t="s">
        <v>955</v>
      </c>
      <c r="F856" s="38">
        <v>5809</v>
      </c>
      <c r="G856" s="38">
        <v>12481</v>
      </c>
      <c r="H856" s="41" t="s">
        <v>254</v>
      </c>
      <c r="I856" s="40" t="s">
        <v>236</v>
      </c>
    </row>
    <row r="857" spans="1:9" s="13" customFormat="1" ht="28.5" customHeight="1" x14ac:dyDescent="0.2">
      <c r="A857" s="35">
        <f t="shared" si="28"/>
        <v>831</v>
      </c>
      <c r="B857" s="2" t="s">
        <v>690</v>
      </c>
      <c r="C857" s="2" t="s">
        <v>2212</v>
      </c>
      <c r="D857" s="2">
        <v>2016.7</v>
      </c>
      <c r="E857" s="37" t="s">
        <v>1019</v>
      </c>
      <c r="F857" s="38">
        <v>3070</v>
      </c>
      <c r="G857" s="38">
        <v>5172</v>
      </c>
      <c r="H857" s="41" t="s">
        <v>109</v>
      </c>
      <c r="I857" s="40" t="s">
        <v>236</v>
      </c>
    </row>
    <row r="858" spans="1:9" s="13" customFormat="1" ht="28.5" customHeight="1" x14ac:dyDescent="0.2">
      <c r="A858" s="35">
        <f t="shared" si="28"/>
        <v>832</v>
      </c>
      <c r="B858" s="2" t="s">
        <v>693</v>
      </c>
      <c r="C858" s="2" t="s">
        <v>2147</v>
      </c>
      <c r="D858" s="2">
        <v>2016.8</v>
      </c>
      <c r="E858" s="37" t="s">
        <v>966</v>
      </c>
      <c r="F858" s="38">
        <v>3862</v>
      </c>
      <c r="G858" s="38">
        <v>7415</v>
      </c>
      <c r="H858" s="41" t="s">
        <v>109</v>
      </c>
      <c r="I858" s="40" t="s">
        <v>236</v>
      </c>
    </row>
    <row r="859" spans="1:9" s="13" customFormat="1" ht="28.5" customHeight="1" x14ac:dyDescent="0.2">
      <c r="A859" s="35">
        <f t="shared" si="28"/>
        <v>833</v>
      </c>
      <c r="B859" s="2" t="s">
        <v>727</v>
      </c>
      <c r="C859" s="2" t="s">
        <v>2219</v>
      </c>
      <c r="D859" s="2">
        <v>2016.9</v>
      </c>
      <c r="E859" s="37" t="s">
        <v>918</v>
      </c>
      <c r="F859" s="38">
        <v>3813</v>
      </c>
      <c r="G859" s="38">
        <v>5416</v>
      </c>
      <c r="H859" s="41" t="s">
        <v>180</v>
      </c>
      <c r="I859" s="40" t="s">
        <v>236</v>
      </c>
    </row>
    <row r="860" spans="1:9" s="13" customFormat="1" ht="28.5" customHeight="1" x14ac:dyDescent="0.2">
      <c r="A860" s="35">
        <f t="shared" si="28"/>
        <v>834</v>
      </c>
      <c r="B860" s="2" t="s">
        <v>737</v>
      </c>
      <c r="C860" s="2" t="s">
        <v>2114</v>
      </c>
      <c r="D860" s="2">
        <v>2016.9</v>
      </c>
      <c r="E860" s="37" t="s">
        <v>981</v>
      </c>
      <c r="F860" s="38">
        <v>3463</v>
      </c>
      <c r="G860" s="38">
        <v>6779</v>
      </c>
      <c r="H860" s="41" t="s">
        <v>180</v>
      </c>
      <c r="I860" s="40" t="s">
        <v>236</v>
      </c>
    </row>
    <row r="861" spans="1:9" s="13" customFormat="1" ht="28.5" customHeight="1" x14ac:dyDescent="0.2">
      <c r="A861" s="35">
        <f t="shared" si="28"/>
        <v>835</v>
      </c>
      <c r="B861" s="2" t="s">
        <v>754</v>
      </c>
      <c r="C861" s="2" t="s">
        <v>2124</v>
      </c>
      <c r="D861" s="60">
        <v>2016.1</v>
      </c>
      <c r="E861" s="37" t="s">
        <v>985</v>
      </c>
      <c r="F861" s="38">
        <v>3805</v>
      </c>
      <c r="G861" s="38">
        <v>7383</v>
      </c>
      <c r="H861" s="41" t="s">
        <v>180</v>
      </c>
      <c r="I861" s="40" t="s">
        <v>236</v>
      </c>
    </row>
    <row r="862" spans="1:9" s="13" customFormat="1" ht="28.5" customHeight="1" x14ac:dyDescent="0.2">
      <c r="A862" s="35">
        <f t="shared" si="28"/>
        <v>836</v>
      </c>
      <c r="B862" s="2" t="s">
        <v>2224</v>
      </c>
      <c r="C862" s="87" t="s">
        <v>2114</v>
      </c>
      <c r="D862" s="2">
        <v>2016.11</v>
      </c>
      <c r="E862" s="37" t="s">
        <v>996</v>
      </c>
      <c r="F862" s="81">
        <v>3659</v>
      </c>
      <c r="G862" s="82">
        <v>10782</v>
      </c>
      <c r="H862" s="83" t="s">
        <v>404</v>
      </c>
      <c r="I862" s="84" t="s">
        <v>236</v>
      </c>
    </row>
    <row r="863" spans="1:9" s="13" customFormat="1" ht="28.5" customHeight="1" x14ac:dyDescent="0.2">
      <c r="A863" s="35">
        <f t="shared" si="28"/>
        <v>837</v>
      </c>
      <c r="B863" s="2" t="s">
        <v>1347</v>
      </c>
      <c r="C863" s="87" t="s">
        <v>2124</v>
      </c>
      <c r="D863" s="2">
        <v>2016.11</v>
      </c>
      <c r="E863" s="37" t="s">
        <v>918</v>
      </c>
      <c r="F863" s="81">
        <v>3410</v>
      </c>
      <c r="G863" s="82">
        <v>5139</v>
      </c>
      <c r="H863" s="41" t="s">
        <v>180</v>
      </c>
      <c r="I863" s="84" t="s">
        <v>236</v>
      </c>
    </row>
    <row r="864" spans="1:9" s="13" customFormat="1" ht="28.5" customHeight="1" x14ac:dyDescent="0.2">
      <c r="A864" s="35">
        <f t="shared" si="28"/>
        <v>838</v>
      </c>
      <c r="B864" s="2" t="s">
        <v>762</v>
      </c>
      <c r="C864" s="87" t="s">
        <v>2124</v>
      </c>
      <c r="D864" s="2">
        <v>2016.11</v>
      </c>
      <c r="E864" s="37" t="s">
        <v>956</v>
      </c>
      <c r="F864" s="81">
        <v>3476</v>
      </c>
      <c r="G864" s="82">
        <v>5517</v>
      </c>
      <c r="H864" s="41" t="s">
        <v>180</v>
      </c>
      <c r="I864" s="84" t="s">
        <v>236</v>
      </c>
    </row>
    <row r="865" spans="1:10" s="13" customFormat="1" ht="28.5" customHeight="1" x14ac:dyDescent="0.2">
      <c r="A865" s="35">
        <f t="shared" si="28"/>
        <v>839</v>
      </c>
      <c r="B865" s="2" t="s">
        <v>2225</v>
      </c>
      <c r="C865" s="87" t="s">
        <v>2138</v>
      </c>
      <c r="D865" s="2">
        <v>2016.11</v>
      </c>
      <c r="E865" s="37" t="s">
        <v>1002</v>
      </c>
      <c r="F865" s="81">
        <v>7337</v>
      </c>
      <c r="G865" s="82">
        <v>14288</v>
      </c>
      <c r="H865" s="41" t="s">
        <v>180</v>
      </c>
      <c r="I865" s="84" t="s">
        <v>236</v>
      </c>
    </row>
    <row r="866" spans="1:10" s="13" customFormat="1" ht="28.5" customHeight="1" x14ac:dyDescent="0.2">
      <c r="A866" s="35">
        <f t="shared" si="28"/>
        <v>840</v>
      </c>
      <c r="B866" s="2" t="s">
        <v>777</v>
      </c>
      <c r="C866" s="2" t="s">
        <v>2158</v>
      </c>
      <c r="D866" s="2">
        <v>2016.12</v>
      </c>
      <c r="E866" s="37" t="s">
        <v>934</v>
      </c>
      <c r="F866" s="38">
        <v>4553</v>
      </c>
      <c r="G866" s="38">
        <v>5047</v>
      </c>
      <c r="H866" s="41" t="s">
        <v>180</v>
      </c>
      <c r="I866" s="84" t="s">
        <v>236</v>
      </c>
      <c r="J866" s="141"/>
    </row>
    <row r="867" spans="1:10" s="13" customFormat="1" ht="28.5" customHeight="1" x14ac:dyDescent="0.2">
      <c r="A867" s="35">
        <f t="shared" si="28"/>
        <v>841</v>
      </c>
      <c r="B867" s="2" t="s">
        <v>2228</v>
      </c>
      <c r="C867" s="2" t="s">
        <v>2114</v>
      </c>
      <c r="D867" s="2">
        <v>2016.12</v>
      </c>
      <c r="E867" s="37" t="s">
        <v>938</v>
      </c>
      <c r="F867" s="38">
        <v>3482</v>
      </c>
      <c r="G867" s="38">
        <v>6624</v>
      </c>
      <c r="H867" s="41" t="s">
        <v>180</v>
      </c>
      <c r="I867" s="84" t="s">
        <v>236</v>
      </c>
      <c r="J867" s="141"/>
    </row>
    <row r="868" spans="1:10" s="13" customFormat="1" ht="28.5" customHeight="1" x14ac:dyDescent="0.2">
      <c r="A868" s="35">
        <f t="shared" si="28"/>
        <v>842</v>
      </c>
      <c r="B868" s="2" t="s">
        <v>774</v>
      </c>
      <c r="C868" s="87" t="s">
        <v>2114</v>
      </c>
      <c r="D868" s="2">
        <v>2016.12</v>
      </c>
      <c r="E868" s="37" t="s">
        <v>939</v>
      </c>
      <c r="F868" s="81">
        <v>4334</v>
      </c>
      <c r="G868" s="82">
        <v>8494</v>
      </c>
      <c r="H868" s="41" t="s">
        <v>180</v>
      </c>
      <c r="I868" s="84" t="s">
        <v>236</v>
      </c>
      <c r="J868" s="141"/>
    </row>
    <row r="869" spans="1:10" s="13" customFormat="1" ht="28.5" customHeight="1" x14ac:dyDescent="0.2">
      <c r="A869" s="35">
        <f t="shared" si="28"/>
        <v>843</v>
      </c>
      <c r="B869" s="2" t="s">
        <v>775</v>
      </c>
      <c r="C869" s="87" t="s">
        <v>2114</v>
      </c>
      <c r="D869" s="2">
        <v>2016.12</v>
      </c>
      <c r="E869" s="37" t="s">
        <v>944</v>
      </c>
      <c r="F869" s="38">
        <v>4479</v>
      </c>
      <c r="G869" s="38">
        <v>6967</v>
      </c>
      <c r="H869" s="83" t="s">
        <v>189</v>
      </c>
      <c r="I869" s="84" t="s">
        <v>236</v>
      </c>
      <c r="J869" s="141"/>
    </row>
    <row r="870" spans="1:10" s="13" customFormat="1" ht="28.5" customHeight="1" x14ac:dyDescent="0.2">
      <c r="A870" s="35">
        <f t="shared" si="28"/>
        <v>844</v>
      </c>
      <c r="B870" s="2" t="s">
        <v>802</v>
      </c>
      <c r="C870" s="2" t="s">
        <v>2124</v>
      </c>
      <c r="D870" s="2">
        <v>2017.2</v>
      </c>
      <c r="E870" s="37" t="s">
        <v>953</v>
      </c>
      <c r="F870" s="81">
        <v>4035</v>
      </c>
      <c r="G870" s="38">
        <v>7658</v>
      </c>
      <c r="H870" s="41" t="s">
        <v>180</v>
      </c>
      <c r="I870" s="84" t="s">
        <v>236</v>
      </c>
      <c r="J870" s="141"/>
    </row>
    <row r="871" spans="1:10" s="13" customFormat="1" ht="28.5" customHeight="1" x14ac:dyDescent="0.2">
      <c r="A871" s="35">
        <f t="shared" si="28"/>
        <v>845</v>
      </c>
      <c r="B871" s="2" t="s">
        <v>798</v>
      </c>
      <c r="C871" s="2" t="s">
        <v>2233</v>
      </c>
      <c r="D871" s="2">
        <v>2017.2</v>
      </c>
      <c r="E871" s="37" t="s">
        <v>956</v>
      </c>
      <c r="F871" s="81">
        <v>16</v>
      </c>
      <c r="G871" s="38">
        <v>25</v>
      </c>
      <c r="H871" s="41" t="s">
        <v>265</v>
      </c>
      <c r="I871" s="40" t="s">
        <v>265</v>
      </c>
      <c r="J871" s="141"/>
    </row>
    <row r="872" spans="1:10" s="13" customFormat="1" ht="28.5" customHeight="1" x14ac:dyDescent="0.2">
      <c r="A872" s="35">
        <f t="shared" si="28"/>
        <v>846</v>
      </c>
      <c r="B872" s="2" t="s">
        <v>817</v>
      </c>
      <c r="C872" s="2" t="s">
        <v>2114</v>
      </c>
      <c r="D872" s="2">
        <v>2017.3</v>
      </c>
      <c r="E872" s="37" t="s">
        <v>938</v>
      </c>
      <c r="F872" s="38">
        <v>238</v>
      </c>
      <c r="G872" s="38">
        <v>527</v>
      </c>
      <c r="H872" s="83" t="s">
        <v>109</v>
      </c>
      <c r="I872" s="84" t="s">
        <v>236</v>
      </c>
      <c r="J872" s="143" t="s">
        <v>1787</v>
      </c>
    </row>
    <row r="873" spans="1:10" s="13" customFormat="1" ht="28.5" customHeight="1" x14ac:dyDescent="0.2">
      <c r="A873" s="35">
        <f t="shared" ref="A873:A921" si="29">ROW()-26</f>
        <v>847</v>
      </c>
      <c r="B873" s="89" t="s">
        <v>1373</v>
      </c>
      <c r="C873" s="2" t="s">
        <v>2114</v>
      </c>
      <c r="D873" s="2">
        <v>2017.4</v>
      </c>
      <c r="E873" s="37" t="s">
        <v>966</v>
      </c>
      <c r="F873" s="38">
        <v>3417</v>
      </c>
      <c r="G873" s="38">
        <v>7225</v>
      </c>
      <c r="H873" s="41" t="s">
        <v>180</v>
      </c>
      <c r="I873" s="84" t="s">
        <v>236</v>
      </c>
      <c r="J873" s="141"/>
    </row>
    <row r="874" spans="1:10" s="13" customFormat="1" ht="28.5" customHeight="1" x14ac:dyDescent="0.2">
      <c r="A874" s="35">
        <f t="shared" si="29"/>
        <v>848</v>
      </c>
      <c r="B874" s="89" t="s">
        <v>820</v>
      </c>
      <c r="C874" s="2" t="s">
        <v>2114</v>
      </c>
      <c r="D874" s="2">
        <v>2017.4</v>
      </c>
      <c r="E874" s="37" t="s">
        <v>972</v>
      </c>
      <c r="F874" s="38">
        <v>2771</v>
      </c>
      <c r="G874" s="38">
        <v>6908</v>
      </c>
      <c r="H874" s="41" t="s">
        <v>109</v>
      </c>
      <c r="I874" s="84" t="s">
        <v>236</v>
      </c>
      <c r="J874" s="141"/>
    </row>
    <row r="875" spans="1:10" s="13" customFormat="1" ht="28.5" customHeight="1" x14ac:dyDescent="0.2">
      <c r="A875" s="35">
        <f t="shared" si="29"/>
        <v>849</v>
      </c>
      <c r="B875" s="2" t="s">
        <v>821</v>
      </c>
      <c r="C875" s="2" t="s">
        <v>2123</v>
      </c>
      <c r="D875" s="2">
        <v>2017.5</v>
      </c>
      <c r="E875" s="37" t="s">
        <v>1396</v>
      </c>
      <c r="F875" s="38">
        <v>3685</v>
      </c>
      <c r="G875" s="38">
        <v>7260</v>
      </c>
      <c r="H875" s="41" t="s">
        <v>109</v>
      </c>
      <c r="I875" s="84" t="s">
        <v>236</v>
      </c>
      <c r="J875" s="141"/>
    </row>
    <row r="876" spans="1:10" s="13" customFormat="1" ht="28.5" customHeight="1" x14ac:dyDescent="0.2">
      <c r="A876" s="35">
        <f t="shared" si="29"/>
        <v>850</v>
      </c>
      <c r="B876" s="2" t="s">
        <v>824</v>
      </c>
      <c r="C876" s="2" t="s">
        <v>2114</v>
      </c>
      <c r="D876" s="2">
        <v>2017.5</v>
      </c>
      <c r="E876" s="37" t="s">
        <v>928</v>
      </c>
      <c r="F876" s="38">
        <v>3979</v>
      </c>
      <c r="G876" s="38">
        <v>5447</v>
      </c>
      <c r="H876" s="41" t="s">
        <v>109</v>
      </c>
      <c r="I876" s="84" t="s">
        <v>236</v>
      </c>
      <c r="J876" s="141"/>
    </row>
    <row r="877" spans="1:10" s="13" customFormat="1" ht="28.5" customHeight="1" x14ac:dyDescent="0.2">
      <c r="A877" s="35">
        <f t="shared" si="29"/>
        <v>851</v>
      </c>
      <c r="B877" s="2" t="s">
        <v>2243</v>
      </c>
      <c r="C877" s="2" t="s">
        <v>2124</v>
      </c>
      <c r="D877" s="2">
        <v>2017.5</v>
      </c>
      <c r="E877" s="37" t="s">
        <v>912</v>
      </c>
      <c r="F877" s="38">
        <v>2342</v>
      </c>
      <c r="G877" s="38">
        <v>4795</v>
      </c>
      <c r="H877" s="41" t="s">
        <v>189</v>
      </c>
      <c r="I877" s="84" t="s">
        <v>236</v>
      </c>
      <c r="J877" s="141"/>
    </row>
    <row r="878" spans="1:10" s="13" customFormat="1" ht="28.5" customHeight="1" x14ac:dyDescent="0.2">
      <c r="A878" s="35">
        <f t="shared" si="29"/>
        <v>852</v>
      </c>
      <c r="B878" s="89" t="s">
        <v>841</v>
      </c>
      <c r="C878" s="2" t="s">
        <v>2124</v>
      </c>
      <c r="D878" s="2">
        <v>2017.6</v>
      </c>
      <c r="E878" s="37" t="s">
        <v>920</v>
      </c>
      <c r="F878" s="38">
        <v>1630</v>
      </c>
      <c r="G878" s="38">
        <v>3507</v>
      </c>
      <c r="H878" s="41" t="s">
        <v>180</v>
      </c>
      <c r="I878" s="40" t="s">
        <v>236</v>
      </c>
      <c r="J878" s="141"/>
    </row>
    <row r="879" spans="1:10" s="13" customFormat="1" ht="28.5" customHeight="1" x14ac:dyDescent="0.2">
      <c r="A879" s="35">
        <f t="shared" si="29"/>
        <v>853</v>
      </c>
      <c r="B879" s="89" t="s">
        <v>847</v>
      </c>
      <c r="C879" s="2" t="s">
        <v>2114</v>
      </c>
      <c r="D879" s="2">
        <v>2017.6</v>
      </c>
      <c r="E879" s="37" t="s">
        <v>882</v>
      </c>
      <c r="F879" s="38">
        <v>4980</v>
      </c>
      <c r="G879" s="38">
        <v>9526</v>
      </c>
      <c r="H879" s="41" t="s">
        <v>180</v>
      </c>
      <c r="I879" s="40" t="s">
        <v>236</v>
      </c>
      <c r="J879" s="141"/>
    </row>
    <row r="880" spans="1:10" s="13" customFormat="1" ht="28.5" customHeight="1" x14ac:dyDescent="0.2">
      <c r="A880" s="35">
        <f t="shared" si="29"/>
        <v>854</v>
      </c>
      <c r="B880" s="89" t="s">
        <v>2245</v>
      </c>
      <c r="C880" s="2" t="s">
        <v>2114</v>
      </c>
      <c r="D880" s="2">
        <v>2017.6</v>
      </c>
      <c r="E880" s="37" t="s">
        <v>913</v>
      </c>
      <c r="F880" s="38">
        <v>7112</v>
      </c>
      <c r="G880" s="38">
        <v>14099</v>
      </c>
      <c r="H880" s="41" t="s">
        <v>180</v>
      </c>
      <c r="I880" s="40" t="s">
        <v>236</v>
      </c>
      <c r="J880" s="141"/>
    </row>
    <row r="881" spans="1:10" s="13" customFormat="1" ht="28.5" customHeight="1" x14ac:dyDescent="0.2">
      <c r="A881" s="35">
        <f t="shared" si="29"/>
        <v>855</v>
      </c>
      <c r="B881" s="89" t="s">
        <v>868</v>
      </c>
      <c r="C881" s="2" t="s">
        <v>2251</v>
      </c>
      <c r="D881" s="2">
        <v>2017.7</v>
      </c>
      <c r="E881" s="37" t="s">
        <v>891</v>
      </c>
      <c r="F881" s="38">
        <v>1798</v>
      </c>
      <c r="G881" s="38">
        <v>3533</v>
      </c>
      <c r="H881" s="41" t="s">
        <v>109</v>
      </c>
      <c r="I881" s="40" t="s">
        <v>236</v>
      </c>
      <c r="J881" s="141"/>
    </row>
    <row r="882" spans="1:10" s="13" customFormat="1" ht="28.5" customHeight="1" x14ac:dyDescent="0.2">
      <c r="A882" s="35">
        <f t="shared" si="29"/>
        <v>856</v>
      </c>
      <c r="B882" s="89" t="s">
        <v>1303</v>
      </c>
      <c r="C882" s="2" t="s">
        <v>2115</v>
      </c>
      <c r="D882" s="2">
        <v>2017.9</v>
      </c>
      <c r="E882" s="37" t="s">
        <v>1310</v>
      </c>
      <c r="F882" s="38">
        <v>286</v>
      </c>
      <c r="G882" s="38">
        <v>458</v>
      </c>
      <c r="H882" s="41" t="s">
        <v>109</v>
      </c>
      <c r="I882" s="40" t="s">
        <v>236</v>
      </c>
      <c r="J882" s="90"/>
    </row>
    <row r="883" spans="1:10" s="13" customFormat="1" ht="28.5" customHeight="1" x14ac:dyDescent="0.2">
      <c r="A883" s="35">
        <f t="shared" si="29"/>
        <v>857</v>
      </c>
      <c r="B883" s="89" t="s">
        <v>1304</v>
      </c>
      <c r="C883" s="2" t="s">
        <v>2115</v>
      </c>
      <c r="D883" s="2">
        <v>2017.9</v>
      </c>
      <c r="E883" s="37" t="s">
        <v>1313</v>
      </c>
      <c r="F883" s="38">
        <v>5084</v>
      </c>
      <c r="G883" s="38">
        <v>9306</v>
      </c>
      <c r="H883" s="41" t="s">
        <v>181</v>
      </c>
      <c r="I883" s="40" t="s">
        <v>236</v>
      </c>
      <c r="J883" s="90"/>
    </row>
    <row r="884" spans="1:10" s="13" customFormat="1" ht="28.5" customHeight="1" x14ac:dyDescent="0.2">
      <c r="A884" s="35">
        <f t="shared" si="29"/>
        <v>858</v>
      </c>
      <c r="B884" s="89" t="s">
        <v>1480</v>
      </c>
      <c r="C884" s="2" t="s">
        <v>2114</v>
      </c>
      <c r="D884" s="2">
        <v>2018.2</v>
      </c>
      <c r="E884" s="37" t="s">
        <v>1487</v>
      </c>
      <c r="F884" s="38">
        <v>5614</v>
      </c>
      <c r="G884" s="38">
        <v>8067</v>
      </c>
      <c r="H884" s="41" t="s">
        <v>6</v>
      </c>
      <c r="I884" s="40" t="s">
        <v>188</v>
      </c>
      <c r="J884" s="141" t="s">
        <v>1847</v>
      </c>
    </row>
    <row r="885" spans="1:10" s="13" customFormat="1" ht="28.5" customHeight="1" x14ac:dyDescent="0.2">
      <c r="A885" s="35">
        <f t="shared" si="29"/>
        <v>859</v>
      </c>
      <c r="B885" s="2" t="s">
        <v>1482</v>
      </c>
      <c r="C885" s="2" t="s">
        <v>2258</v>
      </c>
      <c r="D885" s="2">
        <v>2018.2</v>
      </c>
      <c r="E885" s="37" t="s">
        <v>1488</v>
      </c>
      <c r="F885" s="38">
        <v>889</v>
      </c>
      <c r="G885" s="38">
        <v>1746</v>
      </c>
      <c r="H885" s="41" t="s">
        <v>6</v>
      </c>
      <c r="I885" s="40" t="s">
        <v>188</v>
      </c>
      <c r="J885" s="141"/>
    </row>
    <row r="886" spans="1:10" s="13" customFormat="1" ht="28.5" customHeight="1" x14ac:dyDescent="0.2">
      <c r="A886" s="35">
        <f t="shared" si="29"/>
        <v>860</v>
      </c>
      <c r="B886" s="89" t="s">
        <v>1498</v>
      </c>
      <c r="C886" s="2" t="s">
        <v>2114</v>
      </c>
      <c r="D886" s="2">
        <v>2018.3</v>
      </c>
      <c r="E886" s="37" t="s">
        <v>1255</v>
      </c>
      <c r="F886" s="38">
        <v>4664</v>
      </c>
      <c r="G886" s="38">
        <v>7909</v>
      </c>
      <c r="H886" s="41" t="s">
        <v>6</v>
      </c>
      <c r="I886" s="40" t="s">
        <v>188</v>
      </c>
      <c r="J886" s="141"/>
    </row>
    <row r="887" spans="1:10" s="13" customFormat="1" ht="28.5" customHeight="1" x14ac:dyDescent="0.2">
      <c r="A887" s="35">
        <f t="shared" si="29"/>
        <v>861</v>
      </c>
      <c r="B887" s="89" t="s">
        <v>1504</v>
      </c>
      <c r="C887" s="2" t="s">
        <v>2114</v>
      </c>
      <c r="D887" s="2">
        <v>2018.3</v>
      </c>
      <c r="E887" s="37" t="s">
        <v>1508</v>
      </c>
      <c r="F887" s="38">
        <v>1186</v>
      </c>
      <c r="G887" s="38">
        <v>1960</v>
      </c>
      <c r="H887" s="41" t="s">
        <v>6</v>
      </c>
      <c r="I887" s="40" t="s">
        <v>188</v>
      </c>
      <c r="J887" s="141"/>
    </row>
    <row r="888" spans="1:10" s="13" customFormat="1" ht="28.5" customHeight="1" x14ac:dyDescent="0.2">
      <c r="A888" s="35">
        <f t="shared" si="29"/>
        <v>862</v>
      </c>
      <c r="B888" s="89" t="s">
        <v>1516</v>
      </c>
      <c r="C888" s="2" t="s">
        <v>2114</v>
      </c>
      <c r="D888" s="2">
        <v>2018.4</v>
      </c>
      <c r="E888" s="201" t="s">
        <v>1529</v>
      </c>
      <c r="F888" s="38">
        <v>3265</v>
      </c>
      <c r="G888" s="38">
        <v>6509</v>
      </c>
      <c r="H888" s="41" t="s">
        <v>109</v>
      </c>
      <c r="I888" s="40" t="s">
        <v>188</v>
      </c>
      <c r="J888" s="141"/>
    </row>
    <row r="889" spans="1:10" s="13" customFormat="1" ht="28.5" customHeight="1" x14ac:dyDescent="0.2">
      <c r="A889" s="35">
        <f t="shared" si="29"/>
        <v>863</v>
      </c>
      <c r="B889" s="89" t="s">
        <v>1547</v>
      </c>
      <c r="C889" s="2" t="s">
        <v>2115</v>
      </c>
      <c r="D889" s="2">
        <v>2018.4</v>
      </c>
      <c r="E889" s="201" t="s">
        <v>1146</v>
      </c>
      <c r="F889" s="38">
        <v>309</v>
      </c>
      <c r="G889" s="38">
        <v>663</v>
      </c>
      <c r="H889" s="41" t="s">
        <v>1542</v>
      </c>
      <c r="I889" s="40" t="s">
        <v>188</v>
      </c>
      <c r="J889" s="141" t="s">
        <v>1847</v>
      </c>
    </row>
    <row r="890" spans="1:10" s="13" customFormat="1" ht="28.5" customHeight="1" x14ac:dyDescent="0.2">
      <c r="A890" s="35">
        <f t="shared" si="29"/>
        <v>864</v>
      </c>
      <c r="B890" s="2" t="s">
        <v>2260</v>
      </c>
      <c r="C890" s="2" t="s">
        <v>2114</v>
      </c>
      <c r="D890" s="2">
        <v>2018.4</v>
      </c>
      <c r="E890" s="198" t="s">
        <v>1532</v>
      </c>
      <c r="F890" s="38">
        <v>1088</v>
      </c>
      <c r="G890" s="38">
        <v>2238</v>
      </c>
      <c r="H890" s="41" t="s">
        <v>109</v>
      </c>
      <c r="I890" s="40" t="s">
        <v>188</v>
      </c>
      <c r="J890" s="141"/>
    </row>
    <row r="891" spans="1:10" s="13" customFormat="1" ht="28.5" customHeight="1" x14ac:dyDescent="0.2">
      <c r="A891" s="35">
        <f t="shared" si="29"/>
        <v>865</v>
      </c>
      <c r="B891" s="89" t="s">
        <v>1523</v>
      </c>
      <c r="C891" s="2" t="s">
        <v>2114</v>
      </c>
      <c r="D891" s="2">
        <v>2018.4</v>
      </c>
      <c r="E891" s="201" t="s">
        <v>1538</v>
      </c>
      <c r="F891" s="38">
        <v>4079</v>
      </c>
      <c r="G891" s="38">
        <v>7676</v>
      </c>
      <c r="H891" s="41" t="s">
        <v>109</v>
      </c>
      <c r="I891" s="40" t="s">
        <v>188</v>
      </c>
      <c r="J891" s="141"/>
    </row>
    <row r="892" spans="1:10" s="13" customFormat="1" ht="28.5" customHeight="1" x14ac:dyDescent="0.2">
      <c r="A892" s="35">
        <f t="shared" si="29"/>
        <v>866</v>
      </c>
      <c r="B892" s="2" t="s">
        <v>1584</v>
      </c>
      <c r="C892" s="2" t="s">
        <v>2115</v>
      </c>
      <c r="D892" s="2">
        <v>2018.6</v>
      </c>
      <c r="E892" s="37" t="s">
        <v>1140</v>
      </c>
      <c r="F892" s="38">
        <v>6458</v>
      </c>
      <c r="G892" s="38">
        <v>10711</v>
      </c>
      <c r="H892" s="41" t="s">
        <v>180</v>
      </c>
      <c r="I892" s="40" t="s">
        <v>1599</v>
      </c>
      <c r="J892" s="141"/>
    </row>
    <row r="893" spans="1:10" s="13" customFormat="1" ht="28.5" customHeight="1" x14ac:dyDescent="0.2">
      <c r="A893" s="35">
        <f t="shared" si="29"/>
        <v>867</v>
      </c>
      <c r="B893" s="2" t="s">
        <v>1587</v>
      </c>
      <c r="C893" s="2" t="s">
        <v>2262</v>
      </c>
      <c r="D893" s="2">
        <v>2018.6</v>
      </c>
      <c r="E893" s="37" t="s">
        <v>912</v>
      </c>
      <c r="F893" s="38">
        <v>1919</v>
      </c>
      <c r="G893" s="38">
        <v>3117</v>
      </c>
      <c r="H893" s="41" t="s">
        <v>180</v>
      </c>
      <c r="I893" s="40" t="s">
        <v>1603</v>
      </c>
      <c r="J893" s="141"/>
    </row>
    <row r="894" spans="1:10" s="13" customFormat="1" ht="28.5" customHeight="1" x14ac:dyDescent="0.2">
      <c r="A894" s="35">
        <f t="shared" si="29"/>
        <v>868</v>
      </c>
      <c r="B894" s="2" t="s">
        <v>1641</v>
      </c>
      <c r="C894" s="2" t="s">
        <v>2115</v>
      </c>
      <c r="D894" s="2">
        <v>2018.7</v>
      </c>
      <c r="E894" s="37" t="s">
        <v>1628</v>
      </c>
      <c r="F894" s="38">
        <v>364</v>
      </c>
      <c r="G894" s="38">
        <v>651</v>
      </c>
      <c r="H894" s="41" t="s">
        <v>1627</v>
      </c>
      <c r="I894" s="40" t="s">
        <v>188</v>
      </c>
      <c r="J894" s="141"/>
    </row>
    <row r="895" spans="1:10" s="13" customFormat="1" ht="28.5" customHeight="1" x14ac:dyDescent="0.2">
      <c r="A895" s="35">
        <f t="shared" si="29"/>
        <v>869</v>
      </c>
      <c r="B895" s="89" t="s">
        <v>1689</v>
      </c>
      <c r="C895" s="180" t="s">
        <v>2162</v>
      </c>
      <c r="D895" s="2">
        <v>2018.9</v>
      </c>
      <c r="E895" s="199" t="s">
        <v>1236</v>
      </c>
      <c r="F895" s="225">
        <v>6226</v>
      </c>
      <c r="G895" s="219">
        <v>11873</v>
      </c>
      <c r="H895" s="233" t="s">
        <v>181</v>
      </c>
      <c r="I895" s="257" t="s">
        <v>236</v>
      </c>
      <c r="J895" s="141"/>
    </row>
    <row r="896" spans="1:10" s="13" customFormat="1" ht="28.5" customHeight="1" x14ac:dyDescent="0.2">
      <c r="A896" s="35">
        <f t="shared" si="29"/>
        <v>870</v>
      </c>
      <c r="B896" s="89" t="s">
        <v>2267</v>
      </c>
      <c r="C896" s="2" t="s">
        <v>2115</v>
      </c>
      <c r="D896" s="2" t="s">
        <v>1715</v>
      </c>
      <c r="E896" s="201" t="s">
        <v>1727</v>
      </c>
      <c r="F896" s="38">
        <v>2330</v>
      </c>
      <c r="G896" s="38">
        <v>4775</v>
      </c>
      <c r="H896" s="41" t="s">
        <v>1724</v>
      </c>
      <c r="I896" s="40" t="s">
        <v>1725</v>
      </c>
      <c r="J896" s="141"/>
    </row>
    <row r="897" spans="1:10" s="13" customFormat="1" ht="28.5" customHeight="1" x14ac:dyDescent="0.2">
      <c r="A897" s="35">
        <f t="shared" si="29"/>
        <v>871</v>
      </c>
      <c r="B897" s="89" t="s">
        <v>1753</v>
      </c>
      <c r="C897" s="180" t="s">
        <v>2115</v>
      </c>
      <c r="D897" s="2">
        <v>2018.11</v>
      </c>
      <c r="E897" s="37" t="s">
        <v>1772</v>
      </c>
      <c r="F897" s="219">
        <v>5215</v>
      </c>
      <c r="G897" s="219">
        <v>7394</v>
      </c>
      <c r="H897" s="233" t="s">
        <v>109</v>
      </c>
      <c r="I897" s="257" t="s">
        <v>188</v>
      </c>
      <c r="J897" s="141"/>
    </row>
    <row r="898" spans="1:10" s="13" customFormat="1" ht="28.5" customHeight="1" x14ac:dyDescent="0.2">
      <c r="A898" s="35">
        <f t="shared" si="29"/>
        <v>872</v>
      </c>
      <c r="B898" s="2" t="s">
        <v>1813</v>
      </c>
      <c r="C898" s="180" t="s">
        <v>2115</v>
      </c>
      <c r="D898" s="2">
        <v>2018.12</v>
      </c>
      <c r="E898" s="199" t="s">
        <v>1537</v>
      </c>
      <c r="F898" s="38">
        <v>4652</v>
      </c>
      <c r="G898" s="38">
        <v>9613</v>
      </c>
      <c r="H898" s="233" t="s">
        <v>189</v>
      </c>
      <c r="I898" s="257" t="s">
        <v>146</v>
      </c>
      <c r="J898" s="141"/>
    </row>
    <row r="899" spans="1:10" s="13" customFormat="1" ht="28.5" customHeight="1" x14ac:dyDescent="0.2">
      <c r="A899" s="35">
        <f t="shared" si="29"/>
        <v>873</v>
      </c>
      <c r="B899" s="2" t="s">
        <v>1814</v>
      </c>
      <c r="C899" s="180" t="s">
        <v>2115</v>
      </c>
      <c r="D899" s="2">
        <v>2018.12</v>
      </c>
      <c r="E899" s="199" t="s">
        <v>1537</v>
      </c>
      <c r="F899" s="38">
        <v>27</v>
      </c>
      <c r="G899" s="38">
        <v>42</v>
      </c>
      <c r="H899" s="233" t="s">
        <v>265</v>
      </c>
      <c r="I899" s="257" t="s">
        <v>265</v>
      </c>
      <c r="J899" s="141"/>
    </row>
    <row r="900" spans="1:10" s="13" customFormat="1" ht="28.5" customHeight="1" x14ac:dyDescent="0.2">
      <c r="A900" s="35">
        <f t="shared" si="29"/>
        <v>874</v>
      </c>
      <c r="B900" s="2" t="s">
        <v>1834</v>
      </c>
      <c r="C900" s="37" t="s">
        <v>2114</v>
      </c>
      <c r="D900" s="199">
        <v>2019.1</v>
      </c>
      <c r="E900" s="37" t="s">
        <v>1835</v>
      </c>
      <c r="F900" s="283">
        <v>3748</v>
      </c>
      <c r="G900" s="283">
        <v>6691</v>
      </c>
      <c r="H900" s="284" t="s">
        <v>181</v>
      </c>
      <c r="I900" s="285" t="s">
        <v>146</v>
      </c>
      <c r="J900" s="141"/>
    </row>
    <row r="901" spans="1:10" s="13" customFormat="1" ht="28.5" customHeight="1" x14ac:dyDescent="0.2">
      <c r="A901" s="35">
        <f t="shared" si="29"/>
        <v>875</v>
      </c>
      <c r="B901" s="2" t="s">
        <v>1841</v>
      </c>
      <c r="C901" s="37" t="s">
        <v>2271</v>
      </c>
      <c r="D901" s="199">
        <v>2019.1</v>
      </c>
      <c r="E901" s="2" t="s">
        <v>1842</v>
      </c>
      <c r="F901" s="283">
        <v>9319</v>
      </c>
      <c r="G901" s="283">
        <v>15892</v>
      </c>
      <c r="H901" s="284" t="s">
        <v>181</v>
      </c>
      <c r="I901" s="285" t="s">
        <v>146</v>
      </c>
      <c r="J901" s="141"/>
    </row>
    <row r="902" spans="1:10" s="13" customFormat="1" ht="28.5" customHeight="1" x14ac:dyDescent="0.2">
      <c r="A902" s="35">
        <f t="shared" si="29"/>
        <v>876</v>
      </c>
      <c r="B902" s="2" t="s">
        <v>1845</v>
      </c>
      <c r="C902" s="37" t="s">
        <v>2114</v>
      </c>
      <c r="D902" s="199">
        <v>2019.1</v>
      </c>
      <c r="E902" s="2" t="s">
        <v>1140</v>
      </c>
      <c r="F902" s="81">
        <v>785</v>
      </c>
      <c r="G902" s="81">
        <v>1350</v>
      </c>
      <c r="H902" s="284" t="s">
        <v>181</v>
      </c>
      <c r="I902" s="285" t="s">
        <v>146</v>
      </c>
      <c r="J902" s="141"/>
    </row>
    <row r="903" spans="1:10" s="13" customFormat="1" ht="28.5" customHeight="1" x14ac:dyDescent="0.2">
      <c r="A903" s="35">
        <f t="shared" si="29"/>
        <v>877</v>
      </c>
      <c r="B903" s="2" t="s">
        <v>1914</v>
      </c>
      <c r="C903" s="180" t="s">
        <v>2114</v>
      </c>
      <c r="D903" s="2">
        <v>2019.4</v>
      </c>
      <c r="E903" s="199" t="s">
        <v>1924</v>
      </c>
      <c r="F903" s="38">
        <v>855</v>
      </c>
      <c r="G903" s="38">
        <v>1747</v>
      </c>
      <c r="H903" s="233" t="s">
        <v>181</v>
      </c>
      <c r="I903" s="257" t="s">
        <v>236</v>
      </c>
      <c r="J903" s="141"/>
    </row>
    <row r="904" spans="1:10" s="13" customFormat="1" ht="28.5" customHeight="1" x14ac:dyDescent="0.2">
      <c r="A904" s="35">
        <f t="shared" si="29"/>
        <v>878</v>
      </c>
      <c r="B904" s="2" t="s">
        <v>1935</v>
      </c>
      <c r="C904" s="180" t="s">
        <v>2114</v>
      </c>
      <c r="D904" s="2">
        <v>2019.5</v>
      </c>
      <c r="E904" s="199" t="s">
        <v>1930</v>
      </c>
      <c r="F904" s="38">
        <v>3281</v>
      </c>
      <c r="G904" s="38">
        <v>6666</v>
      </c>
      <c r="H904" s="233" t="s">
        <v>181</v>
      </c>
      <c r="I904" s="257" t="s">
        <v>236</v>
      </c>
      <c r="J904" s="141"/>
    </row>
    <row r="905" spans="1:10" s="13" customFormat="1" ht="28.5" customHeight="1" x14ac:dyDescent="0.2">
      <c r="A905" s="35">
        <f t="shared" si="29"/>
        <v>879</v>
      </c>
      <c r="B905" s="2" t="s">
        <v>1945</v>
      </c>
      <c r="C905" s="180" t="s">
        <v>2115</v>
      </c>
      <c r="D905" s="2">
        <v>2019.5</v>
      </c>
      <c r="E905" s="199" t="s">
        <v>1928</v>
      </c>
      <c r="F905" s="38">
        <v>6715</v>
      </c>
      <c r="G905" s="38">
        <v>10629</v>
      </c>
      <c r="H905" s="233" t="s">
        <v>181</v>
      </c>
      <c r="I905" s="257" t="s">
        <v>236</v>
      </c>
      <c r="J905" s="141"/>
    </row>
    <row r="906" spans="1:10" s="13" customFormat="1" ht="28.5" customHeight="1" x14ac:dyDescent="0.2">
      <c r="A906" s="35">
        <f t="shared" si="29"/>
        <v>880</v>
      </c>
      <c r="B906" s="2" t="s">
        <v>1938</v>
      </c>
      <c r="C906" s="180" t="s">
        <v>2138</v>
      </c>
      <c r="D906" s="2">
        <v>2019.5</v>
      </c>
      <c r="E906" s="199" t="s">
        <v>1942</v>
      </c>
      <c r="F906" s="38">
        <v>2576</v>
      </c>
      <c r="G906" s="38">
        <v>4518</v>
      </c>
      <c r="H906" s="233" t="s">
        <v>181</v>
      </c>
      <c r="I906" s="257" t="s">
        <v>236</v>
      </c>
      <c r="J906" s="141"/>
    </row>
    <row r="907" spans="1:10" s="13" customFormat="1" ht="28.5" customHeight="1" x14ac:dyDescent="0.2">
      <c r="A907" s="35">
        <f t="shared" si="29"/>
        <v>881</v>
      </c>
      <c r="B907" s="2" t="s">
        <v>2279</v>
      </c>
      <c r="C907" s="180" t="s">
        <v>2233</v>
      </c>
      <c r="D907" s="2">
        <v>2019.5</v>
      </c>
      <c r="E907" s="199" t="s">
        <v>1924</v>
      </c>
      <c r="F907" s="38">
        <v>3889</v>
      </c>
      <c r="G907" s="38">
        <v>7268</v>
      </c>
      <c r="H907" s="233" t="s">
        <v>181</v>
      </c>
      <c r="I907" s="257" t="s">
        <v>236</v>
      </c>
      <c r="J907" s="141"/>
    </row>
    <row r="908" spans="1:10" s="13" customFormat="1" ht="28.5" customHeight="1" x14ac:dyDescent="0.2">
      <c r="A908" s="35">
        <f t="shared" si="29"/>
        <v>882</v>
      </c>
      <c r="B908" s="2" t="s">
        <v>1939</v>
      </c>
      <c r="C908" s="180" t="s">
        <v>2281</v>
      </c>
      <c r="D908" s="2">
        <v>2019.5</v>
      </c>
      <c r="E908" s="199" t="s">
        <v>1931</v>
      </c>
      <c r="F908" s="38">
        <v>2692</v>
      </c>
      <c r="G908" s="38">
        <v>5463</v>
      </c>
      <c r="H908" s="233" t="s">
        <v>181</v>
      </c>
      <c r="I908" s="257" t="s">
        <v>236</v>
      </c>
      <c r="J908" s="141"/>
    </row>
    <row r="909" spans="1:10" s="13" customFormat="1" ht="28.5" customHeight="1" x14ac:dyDescent="0.2">
      <c r="A909" s="35">
        <f t="shared" si="29"/>
        <v>883</v>
      </c>
      <c r="B909" s="49" t="s">
        <v>2282</v>
      </c>
      <c r="C909" s="187" t="s">
        <v>2271</v>
      </c>
      <c r="D909" s="49">
        <v>2019.5</v>
      </c>
      <c r="E909" s="211" t="s">
        <v>1929</v>
      </c>
      <c r="F909" s="69">
        <v>5006</v>
      </c>
      <c r="G909" s="69">
        <v>8884</v>
      </c>
      <c r="H909" s="252" t="s">
        <v>181</v>
      </c>
      <c r="I909" s="272" t="s">
        <v>236</v>
      </c>
      <c r="J909" s="141"/>
    </row>
    <row r="910" spans="1:10" s="13" customFormat="1" ht="28.5" customHeight="1" x14ac:dyDescent="0.2">
      <c r="A910" s="35">
        <f t="shared" si="29"/>
        <v>884</v>
      </c>
      <c r="B910" s="30" t="s">
        <v>1981</v>
      </c>
      <c r="C910" s="182" t="s">
        <v>2114</v>
      </c>
      <c r="D910" s="195">
        <v>2019.7</v>
      </c>
      <c r="E910" s="202" t="s">
        <v>1969</v>
      </c>
      <c r="F910" s="32">
        <v>2036</v>
      </c>
      <c r="G910" s="32">
        <v>3861</v>
      </c>
      <c r="H910" s="241" t="s">
        <v>237</v>
      </c>
      <c r="I910" s="263" t="s">
        <v>146</v>
      </c>
      <c r="J910" s="141"/>
    </row>
    <row r="911" spans="1:10" s="13" customFormat="1" ht="28.5" customHeight="1" x14ac:dyDescent="0.2">
      <c r="A911" s="35">
        <f t="shared" si="29"/>
        <v>885</v>
      </c>
      <c r="B911" s="2" t="s">
        <v>1995</v>
      </c>
      <c r="C911" s="180" t="s">
        <v>2114</v>
      </c>
      <c r="D911" s="2">
        <v>2019.8</v>
      </c>
      <c r="E911" s="199" t="s">
        <v>2003</v>
      </c>
      <c r="F911" s="38">
        <v>7696</v>
      </c>
      <c r="G911" s="38">
        <v>16958</v>
      </c>
      <c r="H911" s="233" t="s">
        <v>1993</v>
      </c>
      <c r="I911" s="257" t="s">
        <v>146</v>
      </c>
      <c r="J911" s="141" t="s">
        <v>2340</v>
      </c>
    </row>
    <row r="912" spans="1:10" s="13" customFormat="1" ht="28.5" customHeight="1" x14ac:dyDescent="0.2">
      <c r="A912" s="35">
        <f t="shared" si="29"/>
        <v>886</v>
      </c>
      <c r="B912" s="2" t="s">
        <v>2287</v>
      </c>
      <c r="C912" s="180" t="s">
        <v>2115</v>
      </c>
      <c r="D912" s="2">
        <v>2019.8</v>
      </c>
      <c r="E912" s="199" t="s">
        <v>2008</v>
      </c>
      <c r="F912" s="38">
        <v>3044</v>
      </c>
      <c r="G912" s="38">
        <v>6803</v>
      </c>
      <c r="H912" s="233" t="s">
        <v>1904</v>
      </c>
      <c r="I912" s="257" t="s">
        <v>146</v>
      </c>
      <c r="J912" s="141" t="s">
        <v>1847</v>
      </c>
    </row>
    <row r="913" spans="1:10" s="13" customFormat="1" ht="28.5" customHeight="1" x14ac:dyDescent="0.2">
      <c r="A913" s="35">
        <f t="shared" si="29"/>
        <v>887</v>
      </c>
      <c r="B913" s="2" t="s">
        <v>2044</v>
      </c>
      <c r="C913" s="180" t="s">
        <v>2114</v>
      </c>
      <c r="D913" s="60">
        <v>2019.1</v>
      </c>
      <c r="E913" s="199" t="s">
        <v>2042</v>
      </c>
      <c r="F913" s="38">
        <v>2783</v>
      </c>
      <c r="G913" s="233" t="s">
        <v>265</v>
      </c>
      <c r="H913" s="233" t="s">
        <v>181</v>
      </c>
      <c r="I913" s="257" t="s">
        <v>236</v>
      </c>
      <c r="J913" s="141"/>
    </row>
    <row r="914" spans="1:10" s="13" customFormat="1" ht="28.5" customHeight="1" x14ac:dyDescent="0.2">
      <c r="A914" s="35">
        <f t="shared" si="29"/>
        <v>888</v>
      </c>
      <c r="B914" s="2" t="s">
        <v>2058</v>
      </c>
      <c r="C914" s="180" t="s">
        <v>2115</v>
      </c>
      <c r="D914" s="60">
        <v>2019.11</v>
      </c>
      <c r="E914" s="199" t="s">
        <v>2069</v>
      </c>
      <c r="F914" s="38">
        <v>1502</v>
      </c>
      <c r="G914" s="38">
        <v>2247</v>
      </c>
      <c r="H914" s="233" t="s">
        <v>181</v>
      </c>
      <c r="I914" s="257" t="s">
        <v>236</v>
      </c>
      <c r="J914" s="141"/>
    </row>
    <row r="915" spans="1:10" s="13" customFormat="1" ht="28.5" customHeight="1" x14ac:dyDescent="0.2">
      <c r="A915" s="35">
        <f t="shared" si="29"/>
        <v>889</v>
      </c>
      <c r="B915" s="2" t="s">
        <v>2071</v>
      </c>
      <c r="C915" s="180" t="s">
        <v>2115</v>
      </c>
      <c r="D915" s="60">
        <v>2019.11</v>
      </c>
      <c r="E915" s="199" t="s">
        <v>2061</v>
      </c>
      <c r="F915" s="38">
        <v>3397</v>
      </c>
      <c r="G915" s="38">
        <v>7210</v>
      </c>
      <c r="H915" s="233" t="s">
        <v>181</v>
      </c>
      <c r="I915" s="257" t="s">
        <v>236</v>
      </c>
      <c r="J915" s="141" t="s">
        <v>1847</v>
      </c>
    </row>
    <row r="916" spans="1:10" s="13" customFormat="1" ht="28.5" customHeight="1" x14ac:dyDescent="0.2">
      <c r="A916" s="35">
        <f t="shared" si="29"/>
        <v>890</v>
      </c>
      <c r="B916" s="2" t="s">
        <v>2291</v>
      </c>
      <c r="C916" s="180" t="s">
        <v>2114</v>
      </c>
      <c r="D916" s="60">
        <v>2019.11</v>
      </c>
      <c r="E916" s="199" t="s">
        <v>2028</v>
      </c>
      <c r="F916" s="38">
        <v>3396</v>
      </c>
      <c r="G916" s="38">
        <v>5204</v>
      </c>
      <c r="H916" s="233" t="s">
        <v>181</v>
      </c>
      <c r="I916" s="257" t="s">
        <v>236</v>
      </c>
      <c r="J916" s="141"/>
    </row>
    <row r="917" spans="1:10" s="13" customFormat="1" ht="28.5" customHeight="1" x14ac:dyDescent="0.2">
      <c r="A917" s="35">
        <f t="shared" si="29"/>
        <v>891</v>
      </c>
      <c r="B917" s="2" t="s">
        <v>2083</v>
      </c>
      <c r="C917" s="180" t="s">
        <v>2158</v>
      </c>
      <c r="D917" s="2">
        <v>2019.12</v>
      </c>
      <c r="E917" s="199" t="s">
        <v>2084</v>
      </c>
      <c r="F917" s="38">
        <v>3415</v>
      </c>
      <c r="G917" s="38">
        <v>5859</v>
      </c>
      <c r="H917" s="233" t="s">
        <v>181</v>
      </c>
      <c r="I917" s="257" t="s">
        <v>236</v>
      </c>
      <c r="J917" s="143"/>
    </row>
    <row r="918" spans="1:10" s="13" customFormat="1" ht="28.5" customHeight="1" x14ac:dyDescent="0.2">
      <c r="A918" s="35">
        <f t="shared" si="29"/>
        <v>892</v>
      </c>
      <c r="B918" s="2" t="s">
        <v>2099</v>
      </c>
      <c r="C918" s="180" t="s">
        <v>2115</v>
      </c>
      <c r="D918" s="2">
        <v>2019.12</v>
      </c>
      <c r="E918" s="199" t="s">
        <v>1851</v>
      </c>
      <c r="F918" s="38">
        <v>5461</v>
      </c>
      <c r="G918" s="38">
        <v>9477</v>
      </c>
      <c r="H918" s="233" t="s">
        <v>181</v>
      </c>
      <c r="I918" s="257" t="s">
        <v>236</v>
      </c>
      <c r="J918" s="141"/>
    </row>
    <row r="919" spans="1:10" s="13" customFormat="1" ht="28.5" customHeight="1" x14ac:dyDescent="0.2">
      <c r="A919" s="35">
        <f t="shared" si="29"/>
        <v>893</v>
      </c>
      <c r="B919" s="2" t="s">
        <v>2106</v>
      </c>
      <c r="C919" s="180" t="s">
        <v>2115</v>
      </c>
      <c r="D919" s="2">
        <v>2020.1</v>
      </c>
      <c r="E919" s="199" t="s">
        <v>2104</v>
      </c>
      <c r="F919" s="38">
        <v>1156</v>
      </c>
      <c r="G919" s="38">
        <v>2327</v>
      </c>
      <c r="H919" s="233" t="s">
        <v>237</v>
      </c>
      <c r="I919" s="257" t="s">
        <v>236</v>
      </c>
      <c r="J919" s="141"/>
    </row>
    <row r="920" spans="1:10" s="13" customFormat="1" ht="28.5" customHeight="1" x14ac:dyDescent="0.2">
      <c r="A920" s="35">
        <f t="shared" si="29"/>
        <v>894</v>
      </c>
      <c r="B920" s="2" t="s">
        <v>2111</v>
      </c>
      <c r="C920" s="180" t="s">
        <v>2125</v>
      </c>
      <c r="D920" s="2">
        <v>2020.2</v>
      </c>
      <c r="E920" s="199" t="s">
        <v>1169</v>
      </c>
      <c r="F920" s="38">
        <v>3838</v>
      </c>
      <c r="G920" s="38">
        <v>6913</v>
      </c>
      <c r="H920" s="233" t="s">
        <v>2094</v>
      </c>
      <c r="I920" s="257" t="s">
        <v>236</v>
      </c>
      <c r="J920" s="141"/>
    </row>
    <row r="921" spans="1:10" s="13" customFormat="1" ht="28.5" customHeight="1" x14ac:dyDescent="0.2">
      <c r="A921" s="35">
        <f t="shared" si="29"/>
        <v>895</v>
      </c>
      <c r="B921" s="2" t="s">
        <v>2112</v>
      </c>
      <c r="C921" s="180" t="s">
        <v>2114</v>
      </c>
      <c r="D921" s="2">
        <v>2020.2</v>
      </c>
      <c r="E921" s="199" t="s">
        <v>2061</v>
      </c>
      <c r="F921" s="38">
        <v>24</v>
      </c>
      <c r="G921" s="38">
        <v>50</v>
      </c>
      <c r="H921" s="233" t="s">
        <v>1826</v>
      </c>
      <c r="I921" s="257" t="s">
        <v>1826</v>
      </c>
      <c r="J921" s="141"/>
    </row>
    <row r="922" spans="1:10" ht="27.75" customHeight="1" x14ac:dyDescent="0.2">
      <c r="A922" s="297">
        <f>ROW()-26</f>
        <v>896</v>
      </c>
      <c r="B922" s="22" t="s">
        <v>2391</v>
      </c>
      <c r="C922" s="134" t="s">
        <v>2392</v>
      </c>
      <c r="D922" s="22">
        <v>2020.5</v>
      </c>
      <c r="E922" s="128" t="s">
        <v>2393</v>
      </c>
      <c r="F922" s="23">
        <v>17</v>
      </c>
      <c r="G922" s="23">
        <v>38</v>
      </c>
      <c r="H922" s="126" t="s">
        <v>1826</v>
      </c>
      <c r="I922" s="127" t="s">
        <v>236</v>
      </c>
    </row>
    <row r="923" spans="1:10" ht="27.75" customHeight="1" x14ac:dyDescent="0.2">
      <c r="A923" s="297">
        <f t="shared" ref="A923:A924" si="30">ROW()-26</f>
        <v>897</v>
      </c>
      <c r="B923" s="299" t="s">
        <v>2410</v>
      </c>
      <c r="C923" s="300" t="s">
        <v>2392</v>
      </c>
      <c r="D923" s="299">
        <v>2020.6</v>
      </c>
      <c r="E923" s="301" t="s">
        <v>2411</v>
      </c>
      <c r="F923" s="302">
        <v>4951</v>
      </c>
      <c r="G923" s="302">
        <v>7688</v>
      </c>
      <c r="H923" s="303" t="s">
        <v>181</v>
      </c>
      <c r="I923" s="304" t="s">
        <v>236</v>
      </c>
      <c r="J923" s="4" t="s">
        <v>1849</v>
      </c>
    </row>
    <row r="924" spans="1:10" ht="27.75" customHeight="1" x14ac:dyDescent="0.2">
      <c r="A924" s="297">
        <f t="shared" si="30"/>
        <v>898</v>
      </c>
      <c r="B924" s="299" t="s">
        <v>2412</v>
      </c>
      <c r="C924" s="300" t="s">
        <v>2392</v>
      </c>
      <c r="D924" s="299">
        <v>2020.6</v>
      </c>
      <c r="E924" s="301" t="s">
        <v>2413</v>
      </c>
      <c r="F924" s="302">
        <v>11351</v>
      </c>
      <c r="G924" s="302">
        <v>18727</v>
      </c>
      <c r="H924" s="303" t="s">
        <v>181</v>
      </c>
      <c r="I924" s="304" t="s">
        <v>236</v>
      </c>
      <c r="J924" s="4" t="s">
        <v>1849</v>
      </c>
    </row>
    <row r="925" spans="1:10" ht="28.5" customHeight="1" x14ac:dyDescent="0.2">
      <c r="A925" s="314" t="s">
        <v>48</v>
      </c>
      <c r="B925" s="315"/>
      <c r="C925" s="315"/>
      <c r="D925" s="315"/>
      <c r="E925" s="315"/>
      <c r="F925" s="315"/>
      <c r="G925" s="315"/>
      <c r="H925" s="315"/>
      <c r="I925" s="316"/>
    </row>
    <row r="926" spans="1:10" ht="28.5" customHeight="1" x14ac:dyDescent="0.2">
      <c r="A926" s="35">
        <f>ROW()-27</f>
        <v>899</v>
      </c>
      <c r="B926" s="15" t="s">
        <v>88</v>
      </c>
      <c r="C926" s="15" t="s">
        <v>48</v>
      </c>
      <c r="D926" s="15">
        <v>2005.9</v>
      </c>
      <c r="E926" s="16" t="s">
        <v>908</v>
      </c>
      <c r="F926" s="17">
        <v>199</v>
      </c>
      <c r="G926" s="17">
        <v>332</v>
      </c>
      <c r="H926" s="20" t="s">
        <v>6</v>
      </c>
      <c r="I926" s="19" t="s">
        <v>236</v>
      </c>
    </row>
    <row r="927" spans="1:10" ht="28.5" customHeight="1" x14ac:dyDescent="0.2">
      <c r="A927" s="35">
        <f t="shared" ref="A927:A938" si="31">ROW()-27</f>
        <v>900</v>
      </c>
      <c r="B927" s="15" t="s">
        <v>89</v>
      </c>
      <c r="C927" s="15" t="s">
        <v>48</v>
      </c>
      <c r="D927" s="15">
        <v>2005.9</v>
      </c>
      <c r="E927" s="16" t="s">
        <v>908</v>
      </c>
      <c r="F927" s="17">
        <v>338</v>
      </c>
      <c r="G927" s="17">
        <v>396</v>
      </c>
      <c r="H927" s="20" t="s">
        <v>6</v>
      </c>
      <c r="I927" s="19" t="s">
        <v>236</v>
      </c>
    </row>
    <row r="928" spans="1:10" s="13" customFormat="1" ht="27.75" customHeight="1" x14ac:dyDescent="0.2">
      <c r="A928" s="35">
        <f t="shared" si="31"/>
        <v>901</v>
      </c>
      <c r="B928" s="15" t="s">
        <v>408</v>
      </c>
      <c r="C928" s="22" t="s">
        <v>2153</v>
      </c>
      <c r="D928" s="15">
        <v>2013.12</v>
      </c>
      <c r="E928" s="16" t="s">
        <v>950</v>
      </c>
      <c r="F928" s="17">
        <v>570</v>
      </c>
      <c r="G928" s="17">
        <v>1021</v>
      </c>
      <c r="H928" s="20" t="s">
        <v>404</v>
      </c>
      <c r="I928" s="19" t="s">
        <v>188</v>
      </c>
      <c r="J928" s="141"/>
    </row>
    <row r="929" spans="1:10" ht="28.5" customHeight="1" x14ac:dyDescent="0.2">
      <c r="A929" s="35">
        <f t="shared" si="31"/>
        <v>902</v>
      </c>
      <c r="B929" s="22" t="s">
        <v>2186</v>
      </c>
      <c r="C929" s="22" t="s">
        <v>48</v>
      </c>
      <c r="D929" s="22">
        <v>2015.8</v>
      </c>
      <c r="E929" s="24" t="s">
        <v>1085</v>
      </c>
      <c r="F929" s="23">
        <v>341</v>
      </c>
      <c r="G929" s="23">
        <v>719</v>
      </c>
      <c r="H929" s="25" t="s">
        <v>189</v>
      </c>
      <c r="I929" s="27" t="s">
        <v>236</v>
      </c>
      <c r="J929" s="141"/>
    </row>
    <row r="930" spans="1:10" ht="28.5" customHeight="1" x14ac:dyDescent="0.2">
      <c r="A930" s="35">
        <f t="shared" si="31"/>
        <v>903</v>
      </c>
      <c r="B930" s="22" t="s">
        <v>680</v>
      </c>
      <c r="C930" s="22" t="s">
        <v>48</v>
      </c>
      <c r="D930" s="22">
        <v>2016.7</v>
      </c>
      <c r="E930" s="24" t="s">
        <v>945</v>
      </c>
      <c r="F930" s="23">
        <v>437</v>
      </c>
      <c r="G930" s="23">
        <v>1007</v>
      </c>
      <c r="H930" s="25" t="s">
        <v>108</v>
      </c>
      <c r="I930" s="27" t="s">
        <v>236</v>
      </c>
      <c r="J930" s="141"/>
    </row>
    <row r="931" spans="1:10" ht="28.5" customHeight="1" x14ac:dyDescent="0.2">
      <c r="A931" s="35">
        <f t="shared" si="31"/>
        <v>904</v>
      </c>
      <c r="B931" s="22" t="s">
        <v>722</v>
      </c>
      <c r="C931" s="22" t="s">
        <v>48</v>
      </c>
      <c r="D931" s="22">
        <v>2016.9</v>
      </c>
      <c r="E931" s="24" t="s">
        <v>980</v>
      </c>
      <c r="F931" s="23">
        <v>584</v>
      </c>
      <c r="G931" s="23">
        <v>1034</v>
      </c>
      <c r="H931" s="25" t="s">
        <v>180</v>
      </c>
      <c r="I931" s="27" t="s">
        <v>236</v>
      </c>
      <c r="J931" s="141"/>
    </row>
    <row r="932" spans="1:10" s="13" customFormat="1" ht="27.75" customHeight="1" x14ac:dyDescent="0.2">
      <c r="A932" s="35">
        <f t="shared" si="31"/>
        <v>905</v>
      </c>
      <c r="B932" s="22" t="s">
        <v>772</v>
      </c>
      <c r="C932" s="22" t="s">
        <v>2227</v>
      </c>
      <c r="D932" s="22">
        <v>2016.12</v>
      </c>
      <c r="E932" s="24" t="s">
        <v>933</v>
      </c>
      <c r="F932" s="23">
        <v>399</v>
      </c>
      <c r="G932" s="23">
        <v>806</v>
      </c>
      <c r="H932" s="156" t="s">
        <v>189</v>
      </c>
      <c r="I932" s="259" t="s">
        <v>236</v>
      </c>
      <c r="J932" s="141"/>
    </row>
    <row r="933" spans="1:10" ht="28.5" customHeight="1" x14ac:dyDescent="0.2">
      <c r="A933" s="35">
        <f t="shared" si="31"/>
        <v>906</v>
      </c>
      <c r="B933" s="108" t="s">
        <v>2240</v>
      </c>
      <c r="C933" s="22" t="s">
        <v>48</v>
      </c>
      <c r="D933" s="22">
        <v>2017.4</v>
      </c>
      <c r="E933" s="24" t="s">
        <v>950</v>
      </c>
      <c r="F933" s="23">
        <v>588</v>
      </c>
      <c r="G933" s="23">
        <v>1378</v>
      </c>
      <c r="H933" s="25" t="s">
        <v>180</v>
      </c>
      <c r="I933" s="259" t="s">
        <v>236</v>
      </c>
      <c r="J933" s="141"/>
    </row>
    <row r="934" spans="1:10" ht="28.5" customHeight="1" x14ac:dyDescent="0.2">
      <c r="A934" s="35">
        <f t="shared" si="31"/>
        <v>907</v>
      </c>
      <c r="B934" s="108" t="s">
        <v>838</v>
      </c>
      <c r="C934" s="22" t="s">
        <v>48</v>
      </c>
      <c r="D934" s="22">
        <v>2017.6</v>
      </c>
      <c r="E934" s="24" t="s">
        <v>923</v>
      </c>
      <c r="F934" s="23">
        <v>595</v>
      </c>
      <c r="G934" s="23">
        <v>833</v>
      </c>
      <c r="H934" s="25" t="s">
        <v>830</v>
      </c>
      <c r="I934" s="27" t="s">
        <v>236</v>
      </c>
      <c r="J934" s="141"/>
    </row>
    <row r="935" spans="1:10" ht="28.5" customHeight="1" x14ac:dyDescent="0.2">
      <c r="A935" s="35">
        <f t="shared" si="31"/>
        <v>908</v>
      </c>
      <c r="B935" s="108" t="s">
        <v>2250</v>
      </c>
      <c r="C935" s="22" t="s">
        <v>48</v>
      </c>
      <c r="D935" s="22">
        <v>2017.7</v>
      </c>
      <c r="E935" s="24" t="s">
        <v>900</v>
      </c>
      <c r="F935" s="23">
        <v>823</v>
      </c>
      <c r="G935" s="23">
        <v>1503</v>
      </c>
      <c r="H935" s="25" t="s">
        <v>237</v>
      </c>
      <c r="I935" s="27" t="s">
        <v>236</v>
      </c>
      <c r="J935" s="141"/>
    </row>
    <row r="936" spans="1:10" ht="28.5" customHeight="1" x14ac:dyDescent="0.2">
      <c r="A936" s="35">
        <f t="shared" si="31"/>
        <v>909</v>
      </c>
      <c r="B936" s="108" t="s">
        <v>1750</v>
      </c>
      <c r="C936" s="134" t="s">
        <v>48</v>
      </c>
      <c r="D936" s="22">
        <v>2018.11</v>
      </c>
      <c r="E936" s="24" t="s">
        <v>658</v>
      </c>
      <c r="F936" s="125">
        <v>2265</v>
      </c>
      <c r="G936" s="125">
        <v>4114</v>
      </c>
      <c r="H936" s="126" t="s">
        <v>189</v>
      </c>
      <c r="I936" s="127" t="s">
        <v>188</v>
      </c>
      <c r="J936" s="141"/>
    </row>
    <row r="937" spans="1:10" ht="28.5" customHeight="1" x14ac:dyDescent="0.2">
      <c r="A937" s="35">
        <f t="shared" si="31"/>
        <v>910</v>
      </c>
      <c r="B937" s="22" t="s">
        <v>1878</v>
      </c>
      <c r="C937" s="134" t="s">
        <v>48</v>
      </c>
      <c r="D937" s="22">
        <v>2019.3</v>
      </c>
      <c r="E937" s="128" t="s">
        <v>1840</v>
      </c>
      <c r="F937" s="23">
        <v>632</v>
      </c>
      <c r="G937" s="23">
        <v>1247</v>
      </c>
      <c r="H937" s="126" t="s">
        <v>181</v>
      </c>
      <c r="I937" s="127" t="s">
        <v>1898</v>
      </c>
      <c r="J937" s="4" t="s">
        <v>550</v>
      </c>
    </row>
    <row r="938" spans="1:10" ht="28.5" customHeight="1" x14ac:dyDescent="0.2">
      <c r="A938" s="35">
        <f t="shared" si="31"/>
        <v>911</v>
      </c>
      <c r="B938" s="22" t="s">
        <v>2018</v>
      </c>
      <c r="C938" s="134" t="s">
        <v>48</v>
      </c>
      <c r="D938" s="22">
        <v>2019.9</v>
      </c>
      <c r="E938" s="128" t="s">
        <v>2031</v>
      </c>
      <c r="F938" s="23">
        <v>888</v>
      </c>
      <c r="G938" s="23">
        <v>1670</v>
      </c>
      <c r="H938" s="126" t="s">
        <v>237</v>
      </c>
      <c r="I938" s="127" t="s">
        <v>236</v>
      </c>
    </row>
    <row r="939" spans="1:10" s="13" customFormat="1" ht="28.5" customHeight="1" x14ac:dyDescent="0.2">
      <c r="A939" s="314" t="s">
        <v>2330</v>
      </c>
      <c r="B939" s="315"/>
      <c r="C939" s="315"/>
      <c r="D939" s="315"/>
      <c r="E939" s="315"/>
      <c r="F939" s="315"/>
      <c r="G939" s="315"/>
      <c r="H939" s="315"/>
      <c r="I939" s="316"/>
    </row>
    <row r="940" spans="1:10" s="13" customFormat="1" ht="28.5" customHeight="1" x14ac:dyDescent="0.2">
      <c r="A940" s="35">
        <f>ROW()-28</f>
        <v>912</v>
      </c>
      <c r="B940" s="2" t="s">
        <v>196</v>
      </c>
      <c r="C940" s="2" t="s">
        <v>2122</v>
      </c>
      <c r="D940" s="2">
        <v>2009.4</v>
      </c>
      <c r="E940" s="37" t="s">
        <v>1266</v>
      </c>
      <c r="F940" s="38">
        <v>1918</v>
      </c>
      <c r="G940" s="38">
        <v>3655</v>
      </c>
      <c r="H940" s="39" t="s">
        <v>6</v>
      </c>
      <c r="I940" s="40" t="s">
        <v>236</v>
      </c>
    </row>
    <row r="941" spans="1:10" ht="27.75" customHeight="1" x14ac:dyDescent="0.2">
      <c r="A941" s="35">
        <f t="shared" ref="A941:A985" si="32">ROW()-28</f>
        <v>913</v>
      </c>
      <c r="B941" s="22" t="s">
        <v>263</v>
      </c>
      <c r="C941" s="22" t="s">
        <v>2129</v>
      </c>
      <c r="D941" s="22">
        <v>2010.9</v>
      </c>
      <c r="E941" s="24" t="s">
        <v>1140</v>
      </c>
      <c r="F941" s="23">
        <v>1600</v>
      </c>
      <c r="G941" s="23">
        <v>2923</v>
      </c>
      <c r="H941" s="25" t="s">
        <v>124</v>
      </c>
      <c r="I941" s="27" t="s">
        <v>236</v>
      </c>
      <c r="J941" s="141"/>
    </row>
    <row r="942" spans="1:10" s="13" customFormat="1" ht="28.5" customHeight="1" x14ac:dyDescent="0.2">
      <c r="A942" s="35">
        <f t="shared" si="32"/>
        <v>914</v>
      </c>
      <c r="B942" s="2" t="s">
        <v>345</v>
      </c>
      <c r="C942" s="2" t="s">
        <v>2130</v>
      </c>
      <c r="D942" s="60">
        <v>2010.1</v>
      </c>
      <c r="E942" s="37" t="s">
        <v>1239</v>
      </c>
      <c r="F942" s="38">
        <v>192</v>
      </c>
      <c r="G942" s="38">
        <v>336</v>
      </c>
      <c r="H942" s="41" t="s">
        <v>6</v>
      </c>
      <c r="I942" s="40" t="s">
        <v>236</v>
      </c>
    </row>
    <row r="943" spans="1:10" s="13" customFormat="1" ht="28.5" customHeight="1" x14ac:dyDescent="0.2">
      <c r="A943" s="35">
        <f t="shared" si="32"/>
        <v>915</v>
      </c>
      <c r="B943" s="2" t="s">
        <v>316</v>
      </c>
      <c r="C943" s="2" t="s">
        <v>2132</v>
      </c>
      <c r="D943" s="2">
        <v>2010.12</v>
      </c>
      <c r="E943" s="37" t="s">
        <v>1244</v>
      </c>
      <c r="F943" s="38">
        <v>359</v>
      </c>
      <c r="G943" s="38">
        <v>432</v>
      </c>
      <c r="H943" s="233" t="s">
        <v>109</v>
      </c>
      <c r="I943" s="257" t="s">
        <v>236</v>
      </c>
    </row>
    <row r="944" spans="1:10" s="13" customFormat="1" ht="28.5" customHeight="1" x14ac:dyDescent="0.2">
      <c r="A944" s="35">
        <f t="shared" si="32"/>
        <v>916</v>
      </c>
      <c r="B944" s="2" t="s">
        <v>179</v>
      </c>
      <c r="C944" s="2" t="s">
        <v>2122</v>
      </c>
      <c r="D944" s="2">
        <v>2011.3</v>
      </c>
      <c r="E944" s="37" t="s">
        <v>1239</v>
      </c>
      <c r="F944" s="38">
        <v>945</v>
      </c>
      <c r="G944" s="38">
        <v>1376</v>
      </c>
      <c r="H944" s="41" t="s">
        <v>6</v>
      </c>
      <c r="I944" s="40" t="s">
        <v>236</v>
      </c>
    </row>
    <row r="945" spans="1:10" s="13" customFormat="1" ht="28.5" customHeight="1" x14ac:dyDescent="0.2">
      <c r="A945" s="35">
        <f t="shared" si="32"/>
        <v>917</v>
      </c>
      <c r="B945" s="2" t="s">
        <v>273</v>
      </c>
      <c r="C945" s="2" t="s">
        <v>2122</v>
      </c>
      <c r="D945" s="2">
        <v>2011.7</v>
      </c>
      <c r="E945" s="37" t="s">
        <v>1184</v>
      </c>
      <c r="F945" s="38">
        <v>418</v>
      </c>
      <c r="G945" s="38">
        <v>649</v>
      </c>
      <c r="H945" s="41" t="s">
        <v>109</v>
      </c>
      <c r="I945" s="40" t="s">
        <v>236</v>
      </c>
    </row>
    <row r="946" spans="1:10" s="13" customFormat="1" ht="28.5" customHeight="1" x14ac:dyDescent="0.2">
      <c r="A946" s="35">
        <f t="shared" si="32"/>
        <v>918</v>
      </c>
      <c r="B946" s="49" t="s">
        <v>1337</v>
      </c>
      <c r="C946" s="49" t="s">
        <v>2122</v>
      </c>
      <c r="D946" s="49">
        <v>2011.9</v>
      </c>
      <c r="E946" s="68" t="s">
        <v>1189</v>
      </c>
      <c r="F946" s="69">
        <v>1194</v>
      </c>
      <c r="G946" s="69">
        <v>1937</v>
      </c>
      <c r="H946" s="70" t="s">
        <v>109</v>
      </c>
      <c r="I946" s="71" t="s">
        <v>236</v>
      </c>
    </row>
    <row r="947" spans="1:10" s="13" customFormat="1" ht="28.5" customHeight="1" x14ac:dyDescent="0.2">
      <c r="A947" s="35">
        <f t="shared" si="32"/>
        <v>919</v>
      </c>
      <c r="B947" s="30" t="s">
        <v>191</v>
      </c>
      <c r="C947" s="30" t="s">
        <v>2122</v>
      </c>
      <c r="D947" s="30">
        <v>2011.12</v>
      </c>
      <c r="E947" s="31" t="s">
        <v>935</v>
      </c>
      <c r="F947" s="32">
        <v>384</v>
      </c>
      <c r="G947" s="32">
        <v>842</v>
      </c>
      <c r="H947" s="33" t="s">
        <v>189</v>
      </c>
      <c r="I947" s="34" t="s">
        <v>236</v>
      </c>
    </row>
    <row r="948" spans="1:10" s="13" customFormat="1" ht="28.5" customHeight="1" x14ac:dyDescent="0.2">
      <c r="A948" s="35">
        <f t="shared" si="32"/>
        <v>920</v>
      </c>
      <c r="B948" s="2" t="s">
        <v>207</v>
      </c>
      <c r="C948" s="2" t="s">
        <v>2132</v>
      </c>
      <c r="D948" s="2">
        <v>2012.6</v>
      </c>
      <c r="E948" s="37" t="s">
        <v>944</v>
      </c>
      <c r="F948" s="38">
        <v>775</v>
      </c>
      <c r="G948" s="38">
        <v>1647</v>
      </c>
      <c r="H948" s="41" t="s">
        <v>204</v>
      </c>
      <c r="I948" s="40" t="s">
        <v>236</v>
      </c>
    </row>
    <row r="949" spans="1:10" s="13" customFormat="1" ht="28.5" customHeight="1" x14ac:dyDescent="0.2">
      <c r="A949" s="35">
        <f t="shared" si="32"/>
        <v>921</v>
      </c>
      <c r="B949" s="2" t="s">
        <v>2144</v>
      </c>
      <c r="C949" s="2" t="s">
        <v>2122</v>
      </c>
      <c r="D949" s="2">
        <v>2012.8</v>
      </c>
      <c r="E949" s="37" t="s">
        <v>1158</v>
      </c>
      <c r="F949" s="38">
        <v>2828</v>
      </c>
      <c r="G949" s="38">
        <v>6965</v>
      </c>
      <c r="H949" s="41" t="s">
        <v>204</v>
      </c>
      <c r="I949" s="40" t="s">
        <v>236</v>
      </c>
    </row>
    <row r="950" spans="1:10" s="13" customFormat="1" ht="28.5" customHeight="1" x14ac:dyDescent="0.2">
      <c r="A950" s="35">
        <f t="shared" si="32"/>
        <v>922</v>
      </c>
      <c r="B950" s="2" t="s">
        <v>330</v>
      </c>
      <c r="C950" s="2" t="s">
        <v>2122</v>
      </c>
      <c r="D950" s="2">
        <v>2013.2</v>
      </c>
      <c r="E950" s="37" t="s">
        <v>1176</v>
      </c>
      <c r="F950" s="38">
        <v>1197</v>
      </c>
      <c r="G950" s="38">
        <v>2423</v>
      </c>
      <c r="H950" s="41" t="s">
        <v>109</v>
      </c>
      <c r="I950" s="40" t="s">
        <v>236</v>
      </c>
    </row>
    <row r="951" spans="1:10" s="13" customFormat="1" ht="28.5" customHeight="1" x14ac:dyDescent="0.2">
      <c r="A951" s="35">
        <f t="shared" si="32"/>
        <v>923</v>
      </c>
      <c r="B951" s="2" t="s">
        <v>370</v>
      </c>
      <c r="C951" s="2" t="s">
        <v>2122</v>
      </c>
      <c r="D951" s="2">
        <v>2013.9</v>
      </c>
      <c r="E951" s="37" t="s">
        <v>1151</v>
      </c>
      <c r="F951" s="38">
        <v>431</v>
      </c>
      <c r="G951" s="38">
        <v>978</v>
      </c>
      <c r="H951" s="41" t="s">
        <v>189</v>
      </c>
      <c r="I951" s="40" t="s">
        <v>236</v>
      </c>
    </row>
    <row r="952" spans="1:10" s="13" customFormat="1" ht="28.5" customHeight="1" x14ac:dyDescent="0.2">
      <c r="A952" s="35">
        <f t="shared" si="32"/>
        <v>924</v>
      </c>
      <c r="B952" s="2" t="s">
        <v>375</v>
      </c>
      <c r="C952" s="2" t="s">
        <v>2122</v>
      </c>
      <c r="D952" s="2">
        <v>2013.9</v>
      </c>
      <c r="E952" s="37" t="s">
        <v>1051</v>
      </c>
      <c r="F952" s="38">
        <v>795</v>
      </c>
      <c r="G952" s="38">
        <v>1798</v>
      </c>
      <c r="H952" s="41" t="s">
        <v>109</v>
      </c>
      <c r="I952" s="40" t="s">
        <v>236</v>
      </c>
    </row>
    <row r="953" spans="1:10" s="13" customFormat="1" ht="28.5" customHeight="1" x14ac:dyDescent="0.2">
      <c r="A953" s="35">
        <f t="shared" si="32"/>
        <v>925</v>
      </c>
      <c r="B953" s="2" t="s">
        <v>376</v>
      </c>
      <c r="C953" s="2" t="s">
        <v>2122</v>
      </c>
      <c r="D953" s="2">
        <v>2013.9</v>
      </c>
      <c r="E953" s="37" t="s">
        <v>1051</v>
      </c>
      <c r="F953" s="38">
        <v>1421</v>
      </c>
      <c r="G953" s="38">
        <v>2446</v>
      </c>
      <c r="H953" s="41" t="s">
        <v>109</v>
      </c>
      <c r="I953" s="40" t="s">
        <v>236</v>
      </c>
    </row>
    <row r="954" spans="1:10" s="13" customFormat="1" ht="28.5" customHeight="1" x14ac:dyDescent="0.2">
      <c r="A954" s="35">
        <f t="shared" si="32"/>
        <v>926</v>
      </c>
      <c r="B954" s="2" t="s">
        <v>377</v>
      </c>
      <c r="C954" s="2" t="s">
        <v>2122</v>
      </c>
      <c r="D954" s="2">
        <v>2013.9</v>
      </c>
      <c r="E954" s="37" t="s">
        <v>1152</v>
      </c>
      <c r="F954" s="38">
        <v>3874</v>
      </c>
      <c r="G954" s="38">
        <v>6835</v>
      </c>
      <c r="H954" s="41" t="s">
        <v>189</v>
      </c>
      <c r="I954" s="40" t="s">
        <v>236</v>
      </c>
    </row>
    <row r="955" spans="1:10" s="13" customFormat="1" ht="28.5" customHeight="1" x14ac:dyDescent="0.2">
      <c r="A955" s="35">
        <f t="shared" si="32"/>
        <v>927</v>
      </c>
      <c r="B955" s="2" t="s">
        <v>424</v>
      </c>
      <c r="C955" s="2" t="s">
        <v>2122</v>
      </c>
      <c r="D955" s="2">
        <v>2014.3</v>
      </c>
      <c r="E955" s="64" t="s">
        <v>1326</v>
      </c>
      <c r="F955" s="38">
        <v>743</v>
      </c>
      <c r="G955" s="38">
        <v>1550</v>
      </c>
      <c r="H955" s="41" t="s">
        <v>109</v>
      </c>
      <c r="I955" s="40" t="s">
        <v>236</v>
      </c>
      <c r="J955" s="141" t="s">
        <v>205</v>
      </c>
    </row>
    <row r="956" spans="1:10" s="13" customFormat="1" ht="28.5" customHeight="1" x14ac:dyDescent="0.2">
      <c r="A956" s="35">
        <f t="shared" si="32"/>
        <v>928</v>
      </c>
      <c r="B956" s="2" t="s">
        <v>456</v>
      </c>
      <c r="C956" s="2" t="s">
        <v>2122</v>
      </c>
      <c r="D956" s="2">
        <v>2014.7</v>
      </c>
      <c r="E956" s="37" t="s">
        <v>1061</v>
      </c>
      <c r="F956" s="38">
        <v>1260</v>
      </c>
      <c r="G956" s="38">
        <v>2100</v>
      </c>
      <c r="H956" s="41" t="s">
        <v>109</v>
      </c>
      <c r="I956" s="40" t="s">
        <v>236</v>
      </c>
      <c r="J956" s="141"/>
    </row>
    <row r="957" spans="1:10" s="13" customFormat="1" ht="28.5" customHeight="1" x14ac:dyDescent="0.2">
      <c r="A957" s="35">
        <f t="shared" si="32"/>
        <v>929</v>
      </c>
      <c r="B957" s="2" t="s">
        <v>459</v>
      </c>
      <c r="C957" s="2" t="s">
        <v>2122</v>
      </c>
      <c r="D957" s="2">
        <v>2014.7</v>
      </c>
      <c r="E957" s="37" t="s">
        <v>1136</v>
      </c>
      <c r="F957" s="38">
        <v>333</v>
      </c>
      <c r="G957" s="38">
        <v>432</v>
      </c>
      <c r="H957" s="41" t="s">
        <v>109</v>
      </c>
      <c r="I957" s="40" t="s">
        <v>236</v>
      </c>
      <c r="J957" s="141"/>
    </row>
    <row r="958" spans="1:10" s="13" customFormat="1" ht="28.5" customHeight="1" x14ac:dyDescent="0.2">
      <c r="A958" s="35">
        <f t="shared" si="32"/>
        <v>930</v>
      </c>
      <c r="B958" s="2" t="s">
        <v>476</v>
      </c>
      <c r="C958" s="2" t="s">
        <v>2122</v>
      </c>
      <c r="D958" s="2">
        <v>2014.7</v>
      </c>
      <c r="E958" s="37" t="s">
        <v>1137</v>
      </c>
      <c r="F958" s="38">
        <v>516</v>
      </c>
      <c r="G958" s="38">
        <v>1126</v>
      </c>
      <c r="H958" s="41" t="s">
        <v>189</v>
      </c>
      <c r="I958" s="40" t="s">
        <v>236</v>
      </c>
      <c r="J958" s="141"/>
    </row>
    <row r="959" spans="1:10" s="13" customFormat="1" ht="28.5" customHeight="1" x14ac:dyDescent="0.2">
      <c r="A959" s="35">
        <f t="shared" si="32"/>
        <v>931</v>
      </c>
      <c r="B959" s="2" t="s">
        <v>491</v>
      </c>
      <c r="C959" s="2" t="s">
        <v>2122</v>
      </c>
      <c r="D959" s="2">
        <v>2014.9</v>
      </c>
      <c r="E959" s="37" t="s">
        <v>1027</v>
      </c>
      <c r="F959" s="38">
        <v>360</v>
      </c>
      <c r="G959" s="38">
        <v>774</v>
      </c>
      <c r="H959" s="41" t="s">
        <v>109</v>
      </c>
      <c r="I959" s="40" t="s">
        <v>236</v>
      </c>
      <c r="J959" s="141"/>
    </row>
    <row r="960" spans="1:10" s="13" customFormat="1" ht="28.5" customHeight="1" x14ac:dyDescent="0.2">
      <c r="A960" s="35">
        <f t="shared" si="32"/>
        <v>932</v>
      </c>
      <c r="B960" s="2" t="s">
        <v>2173</v>
      </c>
      <c r="C960" s="2" t="s">
        <v>2122</v>
      </c>
      <c r="D960" s="2">
        <v>2015.3</v>
      </c>
      <c r="E960" s="37" t="s">
        <v>1056</v>
      </c>
      <c r="F960" s="38">
        <v>2710</v>
      </c>
      <c r="G960" s="38">
        <v>414</v>
      </c>
      <c r="H960" s="41" t="s">
        <v>109</v>
      </c>
      <c r="I960" s="40" t="s">
        <v>236</v>
      </c>
      <c r="J960" s="141"/>
    </row>
    <row r="961" spans="1:10" s="13" customFormat="1" ht="28.5" customHeight="1" x14ac:dyDescent="0.2">
      <c r="A961" s="35">
        <f t="shared" si="32"/>
        <v>933</v>
      </c>
      <c r="B961" s="2" t="s">
        <v>2182</v>
      </c>
      <c r="C961" s="2" t="s">
        <v>2132</v>
      </c>
      <c r="D961" s="2">
        <v>2015.7</v>
      </c>
      <c r="E961" s="37" t="s">
        <v>1076</v>
      </c>
      <c r="F961" s="38">
        <v>1168</v>
      </c>
      <c r="G961" s="38">
        <v>1228</v>
      </c>
      <c r="H961" s="41" t="s">
        <v>109</v>
      </c>
      <c r="I961" s="40" t="s">
        <v>236</v>
      </c>
      <c r="J961" s="141"/>
    </row>
    <row r="962" spans="1:10" s="13" customFormat="1" ht="28.5" customHeight="1" x14ac:dyDescent="0.2">
      <c r="A962" s="35">
        <f t="shared" si="32"/>
        <v>934</v>
      </c>
      <c r="B962" s="2" t="s">
        <v>2189</v>
      </c>
      <c r="C962" s="2" t="s">
        <v>2122</v>
      </c>
      <c r="D962" s="2">
        <v>2015.8</v>
      </c>
      <c r="E962" s="37" t="s">
        <v>1091</v>
      </c>
      <c r="F962" s="38">
        <v>561</v>
      </c>
      <c r="G962" s="38">
        <v>841</v>
      </c>
      <c r="H962" s="41" t="s">
        <v>109</v>
      </c>
      <c r="I962" s="40" t="s">
        <v>236</v>
      </c>
      <c r="J962" s="141"/>
    </row>
    <row r="963" spans="1:10" s="13" customFormat="1" ht="28.5" customHeight="1" x14ac:dyDescent="0.2">
      <c r="A963" s="35">
        <f t="shared" si="32"/>
        <v>935</v>
      </c>
      <c r="B963" s="2" t="s">
        <v>620</v>
      </c>
      <c r="C963" s="2" t="s">
        <v>2122</v>
      </c>
      <c r="D963" s="2">
        <v>2015.11</v>
      </c>
      <c r="E963" s="37" t="s">
        <v>953</v>
      </c>
      <c r="F963" s="38">
        <v>669</v>
      </c>
      <c r="G963" s="38">
        <v>1141</v>
      </c>
      <c r="H963" s="41" t="s">
        <v>109</v>
      </c>
      <c r="I963" s="40" t="s">
        <v>236</v>
      </c>
      <c r="J963" s="141"/>
    </row>
    <row r="964" spans="1:10" ht="27.75" customHeight="1" x14ac:dyDescent="0.2">
      <c r="A964" s="35">
        <f t="shared" si="32"/>
        <v>936</v>
      </c>
      <c r="B964" s="22" t="s">
        <v>640</v>
      </c>
      <c r="C964" s="22" t="s">
        <v>2337</v>
      </c>
      <c r="D964" s="22">
        <v>2016.3</v>
      </c>
      <c r="E964" s="24" t="s">
        <v>1049</v>
      </c>
      <c r="F964" s="23">
        <v>247</v>
      </c>
      <c r="G964" s="23">
        <v>404</v>
      </c>
      <c r="H964" s="25" t="s">
        <v>109</v>
      </c>
      <c r="I964" s="27" t="s">
        <v>236</v>
      </c>
      <c r="J964" s="143" t="s">
        <v>2342</v>
      </c>
    </row>
    <row r="965" spans="1:10" ht="27.75" customHeight="1" x14ac:dyDescent="0.2">
      <c r="A965" s="35">
        <f t="shared" si="32"/>
        <v>937</v>
      </c>
      <c r="B965" s="22" t="s">
        <v>2208</v>
      </c>
      <c r="C965" s="22" t="s">
        <v>2209</v>
      </c>
      <c r="D965" s="22">
        <v>2016.5</v>
      </c>
      <c r="E965" s="24" t="s">
        <v>953</v>
      </c>
      <c r="F965" s="23">
        <v>1496</v>
      </c>
      <c r="G965" s="23">
        <v>3711</v>
      </c>
      <c r="H965" s="25" t="s">
        <v>108</v>
      </c>
      <c r="I965" s="27" t="s">
        <v>236</v>
      </c>
      <c r="J965" s="141"/>
    </row>
    <row r="966" spans="1:10" s="13" customFormat="1" ht="28.5" customHeight="1" x14ac:dyDescent="0.2">
      <c r="A966" s="35">
        <f t="shared" si="32"/>
        <v>938</v>
      </c>
      <c r="B966" s="2" t="s">
        <v>677</v>
      </c>
      <c r="C966" s="2" t="s">
        <v>2122</v>
      </c>
      <c r="D966" s="2">
        <v>2016.6</v>
      </c>
      <c r="E966" s="37" t="s">
        <v>1012</v>
      </c>
      <c r="F966" s="38">
        <v>430</v>
      </c>
      <c r="G966" s="38">
        <v>424</v>
      </c>
      <c r="H966" s="41" t="s">
        <v>109</v>
      </c>
      <c r="I966" s="40" t="s">
        <v>236</v>
      </c>
      <c r="J966" s="143"/>
    </row>
    <row r="967" spans="1:10" s="13" customFormat="1" ht="28.5" customHeight="1" x14ac:dyDescent="0.2">
      <c r="A967" s="35">
        <f t="shared" si="32"/>
        <v>939</v>
      </c>
      <c r="B967" s="2" t="s">
        <v>689</v>
      </c>
      <c r="C967" s="2" t="s">
        <v>2122</v>
      </c>
      <c r="D967" s="2">
        <v>2016.7</v>
      </c>
      <c r="E967" s="37" t="s">
        <v>1019</v>
      </c>
      <c r="F967" s="38">
        <v>874</v>
      </c>
      <c r="G967" s="38">
        <v>1681</v>
      </c>
      <c r="H967" s="41" t="s">
        <v>109</v>
      </c>
      <c r="I967" s="40" t="s">
        <v>236</v>
      </c>
      <c r="J967" s="141"/>
    </row>
    <row r="968" spans="1:10" s="13" customFormat="1" ht="28.5" customHeight="1" x14ac:dyDescent="0.2">
      <c r="A968" s="35">
        <f t="shared" si="32"/>
        <v>940</v>
      </c>
      <c r="B968" s="2" t="s">
        <v>694</v>
      </c>
      <c r="C968" s="2" t="s">
        <v>2122</v>
      </c>
      <c r="D968" s="2">
        <v>2016.8</v>
      </c>
      <c r="E968" s="37" t="s">
        <v>966</v>
      </c>
      <c r="F968" s="38">
        <v>1053</v>
      </c>
      <c r="G968" s="38">
        <v>2091</v>
      </c>
      <c r="H968" s="41" t="s">
        <v>109</v>
      </c>
      <c r="I968" s="40" t="s">
        <v>236</v>
      </c>
      <c r="J968" s="141"/>
    </row>
    <row r="969" spans="1:10" s="13" customFormat="1" ht="28.5" customHeight="1" x14ac:dyDescent="0.2">
      <c r="A969" s="35">
        <f t="shared" si="32"/>
        <v>941</v>
      </c>
      <c r="B969" s="2" t="s">
        <v>748</v>
      </c>
      <c r="C969" s="2" t="s">
        <v>2122</v>
      </c>
      <c r="D969" s="60">
        <v>2016.1</v>
      </c>
      <c r="E969" s="37" t="s">
        <v>993</v>
      </c>
      <c r="F969" s="38">
        <v>899</v>
      </c>
      <c r="G969" s="38">
        <v>1724</v>
      </c>
      <c r="H969" s="41" t="s">
        <v>180</v>
      </c>
      <c r="I969" s="40" t="s">
        <v>236</v>
      </c>
      <c r="J969" s="141"/>
    </row>
    <row r="970" spans="1:10" ht="27.75" customHeight="1" x14ac:dyDescent="0.2">
      <c r="A970" s="35">
        <f t="shared" si="32"/>
        <v>942</v>
      </c>
      <c r="B970" s="22" t="s">
        <v>788</v>
      </c>
      <c r="C970" s="22" t="s">
        <v>2229</v>
      </c>
      <c r="D970" s="22">
        <v>2016.12</v>
      </c>
      <c r="E970" s="24" t="s">
        <v>938</v>
      </c>
      <c r="F970" s="23">
        <v>2105</v>
      </c>
      <c r="G970" s="23">
        <v>5035</v>
      </c>
      <c r="H970" s="25" t="s">
        <v>180</v>
      </c>
      <c r="I970" s="259" t="s">
        <v>236</v>
      </c>
      <c r="J970" s="141"/>
    </row>
    <row r="971" spans="1:10" s="13" customFormat="1" ht="28.5" customHeight="1" x14ac:dyDescent="0.2">
      <c r="A971" s="35">
        <f t="shared" si="32"/>
        <v>943</v>
      </c>
      <c r="B971" s="2" t="s">
        <v>2232</v>
      </c>
      <c r="C971" s="2" t="s">
        <v>2122</v>
      </c>
      <c r="D971" s="2">
        <v>2017.2</v>
      </c>
      <c r="E971" s="37" t="s">
        <v>933</v>
      </c>
      <c r="F971" s="81">
        <v>1208</v>
      </c>
      <c r="G971" s="38">
        <v>2910</v>
      </c>
      <c r="H971" s="41" t="s">
        <v>180</v>
      </c>
      <c r="I971" s="84" t="s">
        <v>236</v>
      </c>
      <c r="J971" s="141"/>
    </row>
    <row r="972" spans="1:10" ht="27.75" customHeight="1" x14ac:dyDescent="0.2">
      <c r="A972" s="35">
        <f t="shared" si="32"/>
        <v>944</v>
      </c>
      <c r="B972" s="112" t="s">
        <v>2241</v>
      </c>
      <c r="C972" s="22" t="s">
        <v>2242</v>
      </c>
      <c r="D972" s="22">
        <v>2017.4</v>
      </c>
      <c r="E972" s="24" t="s">
        <v>953</v>
      </c>
      <c r="F972" s="115">
        <v>2307</v>
      </c>
      <c r="G972" s="115">
        <v>4485</v>
      </c>
      <c r="H972" s="116" t="s">
        <v>109</v>
      </c>
      <c r="I972" s="256" t="s">
        <v>236</v>
      </c>
      <c r="J972" s="141"/>
    </row>
    <row r="973" spans="1:10" ht="27.75" customHeight="1" x14ac:dyDescent="0.2">
      <c r="A973" s="35">
        <f t="shared" si="32"/>
        <v>945</v>
      </c>
      <c r="B973" s="22" t="s">
        <v>835</v>
      </c>
      <c r="C973" s="103" t="s">
        <v>2129</v>
      </c>
      <c r="D973" s="22">
        <v>2017.5</v>
      </c>
      <c r="E973" s="104" t="s">
        <v>912</v>
      </c>
      <c r="F973" s="23">
        <v>2191</v>
      </c>
      <c r="G973" s="23">
        <v>4156</v>
      </c>
      <c r="H973" s="25" t="s">
        <v>109</v>
      </c>
      <c r="I973" s="259" t="s">
        <v>236</v>
      </c>
      <c r="J973" s="141"/>
    </row>
    <row r="974" spans="1:10" s="13" customFormat="1" ht="28.5" customHeight="1" x14ac:dyDescent="0.2">
      <c r="A974" s="35">
        <f t="shared" si="32"/>
        <v>946</v>
      </c>
      <c r="B974" s="89" t="s">
        <v>852</v>
      </c>
      <c r="C974" s="2" t="s">
        <v>2122</v>
      </c>
      <c r="D974" s="2">
        <v>2017.6</v>
      </c>
      <c r="E974" s="37" t="s">
        <v>894</v>
      </c>
      <c r="F974" s="38">
        <v>2680</v>
      </c>
      <c r="G974" s="38">
        <v>5541</v>
      </c>
      <c r="H974" s="41" t="s">
        <v>180</v>
      </c>
      <c r="I974" s="40" t="s">
        <v>236</v>
      </c>
      <c r="J974" s="141"/>
    </row>
    <row r="975" spans="1:10" s="13" customFormat="1" ht="28.5" customHeight="1" x14ac:dyDescent="0.2">
      <c r="A975" s="35">
        <f t="shared" si="32"/>
        <v>947</v>
      </c>
      <c r="B975" s="89" t="s">
        <v>2246</v>
      </c>
      <c r="C975" s="2" t="s">
        <v>2122</v>
      </c>
      <c r="D975" s="2">
        <v>2017.6</v>
      </c>
      <c r="E975" s="37" t="s">
        <v>911</v>
      </c>
      <c r="F975" s="38">
        <v>311</v>
      </c>
      <c r="G975" s="38">
        <v>688</v>
      </c>
      <c r="H975" s="41" t="s">
        <v>180</v>
      </c>
      <c r="I975" s="84" t="s">
        <v>236</v>
      </c>
      <c r="J975" s="141" t="s">
        <v>205</v>
      </c>
    </row>
    <row r="976" spans="1:10" s="13" customFormat="1" ht="28.5" customHeight="1" x14ac:dyDescent="0.2">
      <c r="A976" s="35">
        <f t="shared" si="32"/>
        <v>948</v>
      </c>
      <c r="B976" s="89" t="s">
        <v>1412</v>
      </c>
      <c r="C976" s="2" t="s">
        <v>2122</v>
      </c>
      <c r="D976" s="2">
        <v>2017.11</v>
      </c>
      <c r="E976" s="37" t="s">
        <v>945</v>
      </c>
      <c r="F976" s="38">
        <v>483</v>
      </c>
      <c r="G976" s="38">
        <v>1019</v>
      </c>
      <c r="H976" s="41" t="s">
        <v>180</v>
      </c>
      <c r="I976" s="40" t="s">
        <v>236</v>
      </c>
      <c r="J976" s="141"/>
    </row>
    <row r="977" spans="1:10" s="13" customFormat="1" ht="28.5" customHeight="1" x14ac:dyDescent="0.2">
      <c r="A977" s="35">
        <f t="shared" si="32"/>
        <v>949</v>
      </c>
      <c r="B977" s="89" t="s">
        <v>1415</v>
      </c>
      <c r="C977" s="2" t="s">
        <v>2122</v>
      </c>
      <c r="D977" s="2">
        <v>2017.11</v>
      </c>
      <c r="E977" s="37" t="s">
        <v>1185</v>
      </c>
      <c r="F977" s="38">
        <v>1953</v>
      </c>
      <c r="G977" s="38">
        <v>2007</v>
      </c>
      <c r="H977" s="41" t="s">
        <v>108</v>
      </c>
      <c r="I977" s="40" t="s">
        <v>236</v>
      </c>
      <c r="J977" s="141"/>
    </row>
    <row r="978" spans="1:10" ht="27.75" customHeight="1" x14ac:dyDescent="0.2">
      <c r="A978" s="35">
        <f t="shared" si="32"/>
        <v>950</v>
      </c>
      <c r="B978" s="108" t="s">
        <v>1573</v>
      </c>
      <c r="C978" s="22" t="s">
        <v>2242</v>
      </c>
      <c r="D978" s="22">
        <v>2018.5</v>
      </c>
      <c r="E978" s="24" t="s">
        <v>885</v>
      </c>
      <c r="F978" s="23">
        <v>1006</v>
      </c>
      <c r="G978" s="23">
        <v>2349</v>
      </c>
      <c r="H978" s="25" t="s">
        <v>189</v>
      </c>
      <c r="I978" s="27" t="s">
        <v>188</v>
      </c>
      <c r="J978" s="141"/>
    </row>
    <row r="979" spans="1:10" s="13" customFormat="1" ht="28.5" customHeight="1" x14ac:dyDescent="0.2">
      <c r="A979" s="35">
        <f t="shared" si="32"/>
        <v>951</v>
      </c>
      <c r="B979" s="2" t="s">
        <v>1796</v>
      </c>
      <c r="C979" s="180" t="s">
        <v>2122</v>
      </c>
      <c r="D979" s="2">
        <v>2018.12</v>
      </c>
      <c r="E979" s="199" t="s">
        <v>981</v>
      </c>
      <c r="F979" s="38">
        <v>362</v>
      </c>
      <c r="G979" s="38">
        <v>737</v>
      </c>
      <c r="H979" s="233" t="s">
        <v>109</v>
      </c>
      <c r="I979" s="257" t="s">
        <v>188</v>
      </c>
      <c r="J979" s="141" t="s">
        <v>1787</v>
      </c>
    </row>
    <row r="980" spans="1:10" s="13" customFormat="1" ht="28.5" customHeight="1" x14ac:dyDescent="0.2">
      <c r="A980" s="35">
        <f t="shared" si="32"/>
        <v>952</v>
      </c>
      <c r="B980" s="2" t="s">
        <v>2274</v>
      </c>
      <c r="C980" s="180" t="s">
        <v>2122</v>
      </c>
      <c r="D980" s="2">
        <v>2019.3</v>
      </c>
      <c r="E980" s="199" t="s">
        <v>1891</v>
      </c>
      <c r="F980" s="38">
        <v>625</v>
      </c>
      <c r="G980" s="38">
        <v>1269</v>
      </c>
      <c r="H980" s="233" t="s">
        <v>1883</v>
      </c>
      <c r="I980" s="257" t="s">
        <v>146</v>
      </c>
      <c r="J980" s="141" t="s">
        <v>1787</v>
      </c>
    </row>
    <row r="981" spans="1:10" s="13" customFormat="1" ht="28.5" customHeight="1" x14ac:dyDescent="0.2">
      <c r="A981" s="35">
        <f t="shared" si="32"/>
        <v>953</v>
      </c>
      <c r="B981" s="2" t="s">
        <v>1911</v>
      </c>
      <c r="C981" s="180" t="s">
        <v>2122</v>
      </c>
      <c r="D981" s="2">
        <v>2019.4</v>
      </c>
      <c r="E981" s="199" t="s">
        <v>1922</v>
      </c>
      <c r="F981" s="38">
        <v>865</v>
      </c>
      <c r="G981" s="38">
        <v>1787</v>
      </c>
      <c r="H981" s="233" t="s">
        <v>181</v>
      </c>
      <c r="I981" s="257" t="s">
        <v>236</v>
      </c>
      <c r="J981" s="141"/>
    </row>
    <row r="982" spans="1:10" s="13" customFormat="1" ht="28.5" customHeight="1" x14ac:dyDescent="0.2">
      <c r="A982" s="35">
        <f t="shared" si="32"/>
        <v>954</v>
      </c>
      <c r="B982" s="2" t="s">
        <v>1912</v>
      </c>
      <c r="C982" s="180" t="s">
        <v>2122</v>
      </c>
      <c r="D982" s="2">
        <v>2019.4</v>
      </c>
      <c r="E982" s="199" t="s">
        <v>1922</v>
      </c>
      <c r="F982" s="38">
        <v>2116</v>
      </c>
      <c r="G982" s="38">
        <v>4120</v>
      </c>
      <c r="H982" s="233" t="s">
        <v>181</v>
      </c>
      <c r="I982" s="257" t="s">
        <v>236</v>
      </c>
      <c r="J982" s="141"/>
    </row>
    <row r="983" spans="1:10" s="13" customFormat="1" ht="28.5" customHeight="1" x14ac:dyDescent="0.2">
      <c r="A983" s="35">
        <f t="shared" si="32"/>
        <v>955</v>
      </c>
      <c r="B983" s="2" t="s">
        <v>1961</v>
      </c>
      <c r="C983" s="180" t="s">
        <v>2122</v>
      </c>
      <c r="D983" s="2">
        <v>2019.6</v>
      </c>
      <c r="E983" s="199" t="s">
        <v>1951</v>
      </c>
      <c r="F983" s="38">
        <v>1763</v>
      </c>
      <c r="G983" s="38">
        <v>2797</v>
      </c>
      <c r="H983" s="233" t="s">
        <v>237</v>
      </c>
      <c r="I983" s="257" t="s">
        <v>146</v>
      </c>
      <c r="J983" s="143"/>
    </row>
    <row r="984" spans="1:10" s="13" customFormat="1" ht="28.5" customHeight="1" x14ac:dyDescent="0.2">
      <c r="A984" s="35">
        <f t="shared" si="32"/>
        <v>956</v>
      </c>
      <c r="B984" s="2" t="s">
        <v>2074</v>
      </c>
      <c r="C984" s="180" t="s">
        <v>2122</v>
      </c>
      <c r="D984" s="60">
        <v>2019.11</v>
      </c>
      <c r="E984" s="199" t="s">
        <v>1931</v>
      </c>
      <c r="F984" s="38">
        <v>1682</v>
      </c>
      <c r="G984" s="38">
        <v>3579</v>
      </c>
      <c r="H984" s="233" t="s">
        <v>181</v>
      </c>
      <c r="I984" s="257" t="s">
        <v>236</v>
      </c>
      <c r="J984" s="141"/>
    </row>
    <row r="985" spans="1:10" s="13" customFormat="1" ht="28.5" customHeight="1" x14ac:dyDescent="0.2">
      <c r="A985" s="35">
        <f t="shared" si="32"/>
        <v>957</v>
      </c>
      <c r="B985" s="2" t="s">
        <v>428</v>
      </c>
      <c r="C985" s="2" t="s">
        <v>2157</v>
      </c>
      <c r="D985" s="2">
        <v>2014.4</v>
      </c>
      <c r="E985" s="64" t="s">
        <v>1037</v>
      </c>
      <c r="F985" s="38">
        <v>2043</v>
      </c>
      <c r="G985" s="38">
        <v>2043</v>
      </c>
      <c r="H985" s="41" t="s">
        <v>6</v>
      </c>
      <c r="I985" s="40" t="s">
        <v>236</v>
      </c>
      <c r="J985" s="280"/>
    </row>
    <row r="986" spans="1:10" s="13" customFormat="1" x14ac:dyDescent="0.2">
      <c r="A986" s="314" t="s">
        <v>2304</v>
      </c>
      <c r="B986" s="315"/>
      <c r="C986" s="315"/>
      <c r="D986" s="315"/>
      <c r="E986" s="315"/>
      <c r="F986" s="315"/>
      <c r="G986" s="315"/>
      <c r="H986" s="315"/>
      <c r="I986" s="316"/>
      <c r="J986" s="140"/>
    </row>
    <row r="987" spans="1:10" ht="28.5" customHeight="1" x14ac:dyDescent="0.2">
      <c r="A987" s="35">
        <f>ROW()-29</f>
        <v>958</v>
      </c>
      <c r="B987" s="103" t="s">
        <v>82</v>
      </c>
      <c r="C987" s="103" t="s">
        <v>2117</v>
      </c>
      <c r="D987" s="103">
        <v>2005.4</v>
      </c>
      <c r="E987" s="104" t="s">
        <v>886</v>
      </c>
      <c r="F987" s="105">
        <v>674</v>
      </c>
      <c r="G987" s="105">
        <v>2162</v>
      </c>
      <c r="H987" s="106" t="s">
        <v>6</v>
      </c>
      <c r="I987" s="107" t="s">
        <v>236</v>
      </c>
      <c r="J987" s="141"/>
    </row>
    <row r="988" spans="1:10" ht="28.5" customHeight="1" x14ac:dyDescent="0.2">
      <c r="A988" s="35">
        <f t="shared" ref="A988:A1004" si="33">ROW()-29</f>
        <v>959</v>
      </c>
      <c r="B988" s="22" t="s">
        <v>10</v>
      </c>
      <c r="C988" s="22" t="s">
        <v>2117</v>
      </c>
      <c r="D988" s="22">
        <v>2005.9</v>
      </c>
      <c r="E988" s="24" t="s">
        <v>908</v>
      </c>
      <c r="F988" s="23">
        <v>948</v>
      </c>
      <c r="G988" s="23">
        <v>1395</v>
      </c>
      <c r="H988" s="25" t="s">
        <v>6</v>
      </c>
      <c r="I988" s="27" t="s">
        <v>236</v>
      </c>
      <c r="J988" s="141"/>
    </row>
    <row r="989" spans="1:10" ht="28.5" customHeight="1" x14ac:dyDescent="0.2">
      <c r="A989" s="35">
        <f t="shared" si="33"/>
        <v>960</v>
      </c>
      <c r="B989" s="22" t="s">
        <v>61</v>
      </c>
      <c r="C989" s="22" t="s">
        <v>2117</v>
      </c>
      <c r="D989" s="22">
        <v>2009.6</v>
      </c>
      <c r="E989" s="24" t="s">
        <v>1269</v>
      </c>
      <c r="F989" s="23">
        <v>1574</v>
      </c>
      <c r="G989" s="23">
        <v>2677</v>
      </c>
      <c r="H989" s="279" t="s">
        <v>6</v>
      </c>
      <c r="I989" s="27" t="s">
        <v>236</v>
      </c>
      <c r="J989" s="141"/>
    </row>
    <row r="990" spans="1:10" ht="28.5" customHeight="1" x14ac:dyDescent="0.2">
      <c r="A990" s="35">
        <f t="shared" si="33"/>
        <v>961</v>
      </c>
      <c r="B990" s="22" t="s">
        <v>119</v>
      </c>
      <c r="C990" s="22" t="s">
        <v>2117</v>
      </c>
      <c r="D990" s="22">
        <v>2009.12</v>
      </c>
      <c r="E990" s="24" t="s">
        <v>1208</v>
      </c>
      <c r="F990" s="23">
        <v>1586</v>
      </c>
      <c r="G990" s="23">
        <v>1989</v>
      </c>
      <c r="H990" s="25" t="s">
        <v>6</v>
      </c>
      <c r="I990" s="27" t="s">
        <v>236</v>
      </c>
      <c r="J990" s="141"/>
    </row>
    <row r="991" spans="1:10" ht="28.5" customHeight="1" x14ac:dyDescent="0.2">
      <c r="A991" s="35">
        <f t="shared" si="33"/>
        <v>962</v>
      </c>
      <c r="B991" s="22" t="s">
        <v>169</v>
      </c>
      <c r="C991" s="22" t="s">
        <v>2117</v>
      </c>
      <c r="D991" s="22">
        <v>2010.8</v>
      </c>
      <c r="E991" s="24" t="s">
        <v>1230</v>
      </c>
      <c r="F991" s="23">
        <v>1001</v>
      </c>
      <c r="G991" s="23">
        <v>1385</v>
      </c>
      <c r="H991" s="25" t="s">
        <v>124</v>
      </c>
      <c r="I991" s="27" t="s">
        <v>236</v>
      </c>
      <c r="J991" s="141"/>
    </row>
    <row r="992" spans="1:10" ht="28.5" customHeight="1" x14ac:dyDescent="0.2">
      <c r="A992" s="35">
        <f t="shared" si="33"/>
        <v>963</v>
      </c>
      <c r="B992" s="22" t="s">
        <v>315</v>
      </c>
      <c r="C992" s="22" t="s">
        <v>2117</v>
      </c>
      <c r="D992" s="22">
        <v>2010.12</v>
      </c>
      <c r="E992" s="24" t="s">
        <v>1244</v>
      </c>
      <c r="F992" s="23">
        <v>1260</v>
      </c>
      <c r="G992" s="23">
        <v>1600</v>
      </c>
      <c r="H992" s="126" t="s">
        <v>109</v>
      </c>
      <c r="I992" s="127" t="s">
        <v>236</v>
      </c>
      <c r="J992" s="280"/>
    </row>
    <row r="993" spans="1:10" ht="28.5" customHeight="1" x14ac:dyDescent="0.2">
      <c r="A993" s="35">
        <f t="shared" si="33"/>
        <v>964</v>
      </c>
      <c r="B993" s="22" t="s">
        <v>2136</v>
      </c>
      <c r="C993" s="22" t="s">
        <v>2117</v>
      </c>
      <c r="D993" s="22">
        <v>2011.8</v>
      </c>
      <c r="E993" s="24" t="s">
        <v>1185</v>
      </c>
      <c r="F993" s="23">
        <v>998</v>
      </c>
      <c r="G993" s="23">
        <v>1185</v>
      </c>
      <c r="H993" s="25" t="s">
        <v>124</v>
      </c>
      <c r="I993" s="27" t="s">
        <v>236</v>
      </c>
      <c r="J993" s="141"/>
    </row>
    <row r="994" spans="1:10" ht="28.5" customHeight="1" x14ac:dyDescent="0.2">
      <c r="A994" s="35">
        <f t="shared" si="33"/>
        <v>965</v>
      </c>
      <c r="B994" s="22" t="s">
        <v>224</v>
      </c>
      <c r="C994" s="22" t="s">
        <v>2117</v>
      </c>
      <c r="D994" s="22">
        <v>2012.9</v>
      </c>
      <c r="E994" s="24" t="s">
        <v>1061</v>
      </c>
      <c r="F994" s="23">
        <v>1854</v>
      </c>
      <c r="G994" s="23">
        <v>4078</v>
      </c>
      <c r="H994" s="25" t="s">
        <v>109</v>
      </c>
      <c r="I994" s="27" t="s">
        <v>236</v>
      </c>
      <c r="J994" s="141"/>
    </row>
    <row r="995" spans="1:10" ht="28.5" customHeight="1" x14ac:dyDescent="0.2">
      <c r="A995" s="35">
        <f t="shared" si="33"/>
        <v>966</v>
      </c>
      <c r="B995" s="22" t="s">
        <v>366</v>
      </c>
      <c r="C995" s="22" t="s">
        <v>2117</v>
      </c>
      <c r="D995" s="22">
        <v>2013.8</v>
      </c>
      <c r="E995" s="24" t="s">
        <v>945</v>
      </c>
      <c r="F995" s="23">
        <v>1248</v>
      </c>
      <c r="G995" s="23">
        <v>2604</v>
      </c>
      <c r="H995" s="25" t="s">
        <v>189</v>
      </c>
      <c r="I995" s="27" t="s">
        <v>236</v>
      </c>
      <c r="J995" s="141"/>
    </row>
    <row r="996" spans="1:10" ht="28.5" customHeight="1" x14ac:dyDescent="0.2">
      <c r="A996" s="35">
        <f t="shared" si="33"/>
        <v>967</v>
      </c>
      <c r="B996" s="22" t="s">
        <v>371</v>
      </c>
      <c r="C996" s="22" t="s">
        <v>2117</v>
      </c>
      <c r="D996" s="22">
        <v>2013.9</v>
      </c>
      <c r="E996" s="24" t="s">
        <v>1150</v>
      </c>
      <c r="F996" s="23">
        <v>1143</v>
      </c>
      <c r="G996" s="23">
        <v>1879</v>
      </c>
      <c r="H996" s="25" t="s">
        <v>109</v>
      </c>
      <c r="I996" s="27" t="s">
        <v>236</v>
      </c>
      <c r="J996" s="141"/>
    </row>
    <row r="997" spans="1:10" ht="28.5" customHeight="1" x14ac:dyDescent="0.2">
      <c r="A997" s="35">
        <f t="shared" si="33"/>
        <v>968</v>
      </c>
      <c r="B997" s="22" t="s">
        <v>724</v>
      </c>
      <c r="C997" s="22" t="s">
        <v>2117</v>
      </c>
      <c r="D997" s="22">
        <v>2016.9</v>
      </c>
      <c r="E997" s="24" t="s">
        <v>971</v>
      </c>
      <c r="F997" s="23">
        <v>2311</v>
      </c>
      <c r="G997" s="23">
        <v>4829</v>
      </c>
      <c r="H997" s="25" t="s">
        <v>180</v>
      </c>
      <c r="I997" s="27" t="s">
        <v>236</v>
      </c>
      <c r="J997" s="141"/>
    </row>
    <row r="998" spans="1:10" ht="28.5" customHeight="1" x14ac:dyDescent="0.2">
      <c r="A998" s="35">
        <f t="shared" si="33"/>
        <v>969</v>
      </c>
      <c r="B998" s="22" t="s">
        <v>794</v>
      </c>
      <c r="C998" s="22" t="s">
        <v>2117</v>
      </c>
      <c r="D998" s="22">
        <v>2017.2</v>
      </c>
      <c r="E998" s="24" t="s">
        <v>950</v>
      </c>
      <c r="F998" s="163">
        <v>1501</v>
      </c>
      <c r="G998" s="23">
        <v>3623</v>
      </c>
      <c r="H998" s="156" t="s">
        <v>189</v>
      </c>
      <c r="I998" s="259" t="s">
        <v>236</v>
      </c>
      <c r="J998" s="141"/>
    </row>
    <row r="999" spans="1:10" ht="28.5" customHeight="1" x14ac:dyDescent="0.2">
      <c r="A999" s="35">
        <f t="shared" si="33"/>
        <v>970</v>
      </c>
      <c r="B999" s="22" t="s">
        <v>1697</v>
      </c>
      <c r="C999" s="22" t="s">
        <v>2117</v>
      </c>
      <c r="D999" s="22">
        <v>2018.8</v>
      </c>
      <c r="E999" s="111" t="s">
        <v>1657</v>
      </c>
      <c r="F999" s="23">
        <v>1554</v>
      </c>
      <c r="G999" s="23">
        <v>3051</v>
      </c>
      <c r="H999" s="25" t="s">
        <v>1656</v>
      </c>
      <c r="I999" s="27" t="s">
        <v>1652</v>
      </c>
      <c r="J999" s="141"/>
    </row>
    <row r="1000" spans="1:10" ht="28.5" customHeight="1" x14ac:dyDescent="0.2">
      <c r="A1000" s="35">
        <f t="shared" si="33"/>
        <v>971</v>
      </c>
      <c r="B1000" s="22" t="s">
        <v>1698</v>
      </c>
      <c r="C1000" s="22" t="s">
        <v>2117</v>
      </c>
      <c r="D1000" s="22">
        <v>2018.8</v>
      </c>
      <c r="E1000" s="111" t="s">
        <v>1657</v>
      </c>
      <c r="F1000" s="23">
        <v>1255</v>
      </c>
      <c r="G1000" s="23">
        <v>2442</v>
      </c>
      <c r="H1000" s="25" t="s">
        <v>1656</v>
      </c>
      <c r="I1000" s="27" t="s">
        <v>1652</v>
      </c>
      <c r="J1000" s="141"/>
    </row>
    <row r="1001" spans="1:10" ht="28.5" customHeight="1" x14ac:dyDescent="0.2">
      <c r="A1001" s="35">
        <f t="shared" si="33"/>
        <v>972</v>
      </c>
      <c r="B1001" s="108" t="s">
        <v>1700</v>
      </c>
      <c r="C1001" s="22" t="s">
        <v>2117</v>
      </c>
      <c r="D1001" s="22">
        <v>2018.8</v>
      </c>
      <c r="E1001" s="110" t="s">
        <v>1660</v>
      </c>
      <c r="F1001" s="23">
        <v>1662</v>
      </c>
      <c r="G1001" s="23">
        <v>3118</v>
      </c>
      <c r="H1001" s="25" t="s">
        <v>1656</v>
      </c>
      <c r="I1001" s="27" t="s">
        <v>1652</v>
      </c>
      <c r="J1001" s="141"/>
    </row>
    <row r="1002" spans="1:10" ht="28.5" customHeight="1" x14ac:dyDescent="0.2">
      <c r="A1002" s="35">
        <f t="shared" si="33"/>
        <v>973</v>
      </c>
      <c r="B1002" s="22" t="s">
        <v>1687</v>
      </c>
      <c r="C1002" s="152" t="s">
        <v>2117</v>
      </c>
      <c r="D1002" s="22">
        <v>2018.9</v>
      </c>
      <c r="E1002" s="24" t="s">
        <v>1682</v>
      </c>
      <c r="F1002" s="125">
        <v>2551</v>
      </c>
      <c r="G1002" s="125">
        <v>5421</v>
      </c>
      <c r="H1002" s="126" t="s">
        <v>181</v>
      </c>
      <c r="I1002" s="127" t="s">
        <v>236</v>
      </c>
      <c r="J1002" s="141"/>
    </row>
    <row r="1003" spans="1:10" ht="28.5" customHeight="1" x14ac:dyDescent="0.2">
      <c r="A1003" s="35">
        <f t="shared" si="33"/>
        <v>974</v>
      </c>
      <c r="B1003" s="22" t="s">
        <v>292</v>
      </c>
      <c r="C1003" s="152" t="s">
        <v>2117</v>
      </c>
      <c r="D1003" s="22">
        <v>2012.2</v>
      </c>
      <c r="E1003" s="24" t="s">
        <v>1324</v>
      </c>
      <c r="F1003" s="23">
        <v>165</v>
      </c>
      <c r="G1003" s="23">
        <v>331</v>
      </c>
      <c r="H1003" s="25" t="s">
        <v>109</v>
      </c>
      <c r="I1003" s="27" t="s">
        <v>236</v>
      </c>
      <c r="J1003" s="141"/>
    </row>
    <row r="1004" spans="1:10" ht="27.75" customHeight="1" x14ac:dyDescent="0.2">
      <c r="A1004" s="35">
        <f t="shared" si="33"/>
        <v>975</v>
      </c>
      <c r="B1004" s="22" t="s">
        <v>2366</v>
      </c>
      <c r="C1004" s="134" t="s">
        <v>2367</v>
      </c>
      <c r="D1004" s="22">
        <v>2020.4</v>
      </c>
      <c r="E1004" s="128" t="s">
        <v>2368</v>
      </c>
      <c r="F1004" s="23">
        <v>2578</v>
      </c>
      <c r="G1004" s="23">
        <v>5093</v>
      </c>
      <c r="H1004" s="126" t="s">
        <v>181</v>
      </c>
      <c r="I1004" s="127" t="s">
        <v>236</v>
      </c>
      <c r="J1004" s="4" t="s">
        <v>1849</v>
      </c>
    </row>
    <row r="1005" spans="1:10" s="26" customFormat="1" ht="28.5" customHeight="1" x14ac:dyDescent="0.2">
      <c r="A1005" s="314" t="s">
        <v>2326</v>
      </c>
      <c r="B1005" s="315"/>
      <c r="C1005" s="315"/>
      <c r="D1005" s="315"/>
      <c r="E1005" s="315"/>
      <c r="F1005" s="315"/>
      <c r="G1005" s="315"/>
      <c r="H1005" s="315"/>
      <c r="I1005" s="316"/>
      <c r="J1005" s="141"/>
    </row>
    <row r="1006" spans="1:10" s="26" customFormat="1" ht="28.5" customHeight="1" x14ac:dyDescent="0.2">
      <c r="A1006" s="35">
        <f>ROW()-30</f>
        <v>976</v>
      </c>
      <c r="B1006" s="75" t="s">
        <v>156</v>
      </c>
      <c r="C1006" s="75" t="s">
        <v>269</v>
      </c>
      <c r="D1006" s="75">
        <v>2010.11</v>
      </c>
      <c r="E1006" s="76" t="s">
        <v>1242</v>
      </c>
      <c r="F1006" s="77">
        <v>1222</v>
      </c>
      <c r="G1006" s="77">
        <v>1551</v>
      </c>
      <c r="H1006" s="246" t="s">
        <v>6</v>
      </c>
      <c r="I1006" s="268" t="s">
        <v>236</v>
      </c>
      <c r="J1006" s="141"/>
    </row>
    <row r="1007" spans="1:10" s="26" customFormat="1" ht="28.5" customHeight="1" x14ac:dyDescent="0.2">
      <c r="A1007" s="35">
        <f t="shared" ref="A1007:A1070" si="34">ROW()-30</f>
        <v>977</v>
      </c>
      <c r="B1007" s="75" t="s">
        <v>79</v>
      </c>
      <c r="C1007" s="75" t="s">
        <v>2116</v>
      </c>
      <c r="D1007" s="75">
        <v>2005.4</v>
      </c>
      <c r="E1007" s="76" t="s">
        <v>951</v>
      </c>
      <c r="F1007" s="77">
        <v>1467</v>
      </c>
      <c r="G1007" s="77">
        <v>2920</v>
      </c>
      <c r="H1007" s="78" t="s">
        <v>8</v>
      </c>
      <c r="I1007" s="79" t="s">
        <v>236</v>
      </c>
      <c r="J1007" s="141"/>
    </row>
    <row r="1008" spans="1:10" s="26" customFormat="1" ht="28.5" customHeight="1" x14ac:dyDescent="0.2">
      <c r="A1008" s="35">
        <f t="shared" si="34"/>
        <v>978</v>
      </c>
      <c r="B1008" s="75" t="s">
        <v>80</v>
      </c>
      <c r="C1008" s="75" t="s">
        <v>97</v>
      </c>
      <c r="D1008" s="75">
        <v>2005.4</v>
      </c>
      <c r="E1008" s="76" t="s">
        <v>886</v>
      </c>
      <c r="F1008" s="77">
        <v>1039</v>
      </c>
      <c r="G1008" s="77">
        <v>2473</v>
      </c>
      <c r="H1008" s="78" t="s">
        <v>6</v>
      </c>
      <c r="I1008" s="79" t="s">
        <v>236</v>
      </c>
      <c r="J1008" s="141"/>
    </row>
    <row r="1009" spans="1:10" s="26" customFormat="1" ht="28.5" customHeight="1" x14ac:dyDescent="0.2">
      <c r="A1009" s="35">
        <f t="shared" si="34"/>
        <v>979</v>
      </c>
      <c r="B1009" s="75" t="s">
        <v>81</v>
      </c>
      <c r="C1009" s="75" t="s">
        <v>97</v>
      </c>
      <c r="D1009" s="75">
        <v>2005.4</v>
      </c>
      <c r="E1009" s="76" t="s">
        <v>1198</v>
      </c>
      <c r="F1009" s="77">
        <v>1160</v>
      </c>
      <c r="G1009" s="77">
        <v>1515</v>
      </c>
      <c r="H1009" s="78" t="s">
        <v>6</v>
      </c>
      <c r="I1009" s="79" t="s">
        <v>236</v>
      </c>
      <c r="J1009" s="141"/>
    </row>
    <row r="1010" spans="1:10" s="26" customFormat="1" ht="28.5" customHeight="1" x14ac:dyDescent="0.2">
      <c r="A1010" s="35">
        <f t="shared" si="34"/>
        <v>980</v>
      </c>
      <c r="B1010" s="75" t="s">
        <v>86</v>
      </c>
      <c r="C1010" s="75" t="s">
        <v>97</v>
      </c>
      <c r="D1010" s="75">
        <v>2005.9</v>
      </c>
      <c r="E1010" s="76" t="s">
        <v>1290</v>
      </c>
      <c r="F1010" s="77">
        <v>932</v>
      </c>
      <c r="G1010" s="77">
        <v>1574</v>
      </c>
      <c r="H1010" s="78" t="s">
        <v>6</v>
      </c>
      <c r="I1010" s="79" t="s">
        <v>236</v>
      </c>
      <c r="J1010" s="141"/>
    </row>
    <row r="1011" spans="1:10" s="26" customFormat="1" ht="28.5" customHeight="1" x14ac:dyDescent="0.2">
      <c r="A1011" s="35">
        <f t="shared" si="34"/>
        <v>981</v>
      </c>
      <c r="B1011" s="75" t="s">
        <v>195</v>
      </c>
      <c r="C1011" s="75" t="s">
        <v>97</v>
      </c>
      <c r="D1011" s="75">
        <v>2007.5</v>
      </c>
      <c r="E1011" s="76" t="s">
        <v>1198</v>
      </c>
      <c r="F1011" s="77">
        <v>1342</v>
      </c>
      <c r="G1011" s="77">
        <v>1882</v>
      </c>
      <c r="H1011" s="250" t="s">
        <v>6</v>
      </c>
      <c r="I1011" s="79" t="s">
        <v>236</v>
      </c>
      <c r="J1011" s="141"/>
    </row>
    <row r="1012" spans="1:10" s="13" customFormat="1" ht="28.5" customHeight="1" x14ac:dyDescent="0.2">
      <c r="A1012" s="35">
        <f t="shared" si="34"/>
        <v>982</v>
      </c>
      <c r="B1012" s="75" t="s">
        <v>34</v>
      </c>
      <c r="C1012" s="75" t="s">
        <v>97</v>
      </c>
      <c r="D1012" s="75">
        <v>2007.12</v>
      </c>
      <c r="E1012" s="76" t="s">
        <v>1148</v>
      </c>
      <c r="F1012" s="77">
        <v>1389</v>
      </c>
      <c r="G1012" s="77">
        <v>2058</v>
      </c>
      <c r="H1012" s="78" t="s">
        <v>6</v>
      </c>
      <c r="I1012" s="79" t="s">
        <v>236</v>
      </c>
      <c r="J1012" s="141"/>
    </row>
    <row r="1013" spans="1:10" s="26" customFormat="1" ht="28.5" customHeight="1" x14ac:dyDescent="0.2">
      <c r="A1013" s="35">
        <f t="shared" si="34"/>
        <v>983</v>
      </c>
      <c r="B1013" s="75" t="s">
        <v>52</v>
      </c>
      <c r="C1013" s="75" t="s">
        <v>46</v>
      </c>
      <c r="D1013" s="75">
        <v>2008.7</v>
      </c>
      <c r="E1013" s="76" t="s">
        <v>1148</v>
      </c>
      <c r="F1013" s="77">
        <v>2144</v>
      </c>
      <c r="G1013" s="77">
        <v>3654</v>
      </c>
      <c r="H1013" s="78" t="s">
        <v>6</v>
      </c>
      <c r="I1013" s="79" t="s">
        <v>236</v>
      </c>
      <c r="J1013" s="143"/>
    </row>
    <row r="1014" spans="1:10" s="13" customFormat="1" ht="28.5" customHeight="1" x14ac:dyDescent="0.2">
      <c r="A1014" s="35">
        <f t="shared" si="34"/>
        <v>984</v>
      </c>
      <c r="B1014" s="75" t="s">
        <v>1397</v>
      </c>
      <c r="C1014" s="75" t="s">
        <v>46</v>
      </c>
      <c r="D1014" s="75">
        <v>2009.11</v>
      </c>
      <c r="E1014" s="76" t="s">
        <v>1117</v>
      </c>
      <c r="F1014" s="77">
        <v>1319</v>
      </c>
      <c r="G1014" s="77">
        <v>2737</v>
      </c>
      <c r="H1014" s="78" t="s">
        <v>6</v>
      </c>
      <c r="I1014" s="79" t="s">
        <v>236</v>
      </c>
      <c r="J1014" s="143"/>
    </row>
    <row r="1015" spans="1:10" s="13" customFormat="1" ht="28.5" customHeight="1" x14ac:dyDescent="0.2">
      <c r="A1015" s="35">
        <f t="shared" si="34"/>
        <v>985</v>
      </c>
      <c r="B1015" s="75" t="s">
        <v>127</v>
      </c>
      <c r="C1015" s="75" t="s">
        <v>46</v>
      </c>
      <c r="D1015" s="75">
        <v>2009.11</v>
      </c>
      <c r="E1015" s="76" t="s">
        <v>1081</v>
      </c>
      <c r="F1015" s="77">
        <v>1028</v>
      </c>
      <c r="G1015" s="77">
        <v>2096</v>
      </c>
      <c r="H1015" s="78" t="s">
        <v>6</v>
      </c>
      <c r="I1015" s="79" t="s">
        <v>236</v>
      </c>
      <c r="J1015" s="143"/>
    </row>
    <row r="1016" spans="1:10" s="13" customFormat="1" ht="28.5" customHeight="1" x14ac:dyDescent="0.2">
      <c r="A1016" s="35">
        <f t="shared" si="34"/>
        <v>986</v>
      </c>
      <c r="B1016" s="75" t="s">
        <v>130</v>
      </c>
      <c r="C1016" s="75" t="s">
        <v>46</v>
      </c>
      <c r="D1016" s="75">
        <v>2010.1</v>
      </c>
      <c r="E1016" s="76" t="s">
        <v>1145</v>
      </c>
      <c r="F1016" s="77">
        <v>1290</v>
      </c>
      <c r="G1016" s="77">
        <v>1350</v>
      </c>
      <c r="H1016" s="78" t="s">
        <v>6</v>
      </c>
      <c r="I1016" s="79" t="s">
        <v>236</v>
      </c>
      <c r="J1016" s="143"/>
    </row>
    <row r="1017" spans="1:10" s="13" customFormat="1" ht="28.5" customHeight="1" x14ac:dyDescent="0.2">
      <c r="A1017" s="35">
        <f t="shared" si="34"/>
        <v>987</v>
      </c>
      <c r="B1017" s="75" t="s">
        <v>131</v>
      </c>
      <c r="C1017" s="75" t="s">
        <v>46</v>
      </c>
      <c r="D1017" s="75">
        <v>2010.4</v>
      </c>
      <c r="E1017" s="76" t="s">
        <v>1279</v>
      </c>
      <c r="F1017" s="77">
        <v>1258</v>
      </c>
      <c r="G1017" s="77">
        <v>1734</v>
      </c>
      <c r="H1017" s="78" t="s">
        <v>6</v>
      </c>
      <c r="I1017" s="79" t="s">
        <v>236</v>
      </c>
      <c r="J1017" s="143"/>
    </row>
    <row r="1018" spans="1:10" s="13" customFormat="1" ht="28.5" customHeight="1" x14ac:dyDescent="0.2">
      <c r="A1018" s="35">
        <f t="shared" si="34"/>
        <v>988</v>
      </c>
      <c r="B1018" s="75" t="s">
        <v>133</v>
      </c>
      <c r="C1018" s="75" t="s">
        <v>46</v>
      </c>
      <c r="D1018" s="75">
        <v>2010.4</v>
      </c>
      <c r="E1018" s="76" t="s">
        <v>1081</v>
      </c>
      <c r="F1018" s="77">
        <v>866</v>
      </c>
      <c r="G1018" s="77">
        <v>1652</v>
      </c>
      <c r="H1018" s="78" t="s">
        <v>6</v>
      </c>
      <c r="I1018" s="79" t="s">
        <v>236</v>
      </c>
      <c r="J1018" s="141"/>
    </row>
    <row r="1019" spans="1:10" s="13" customFormat="1" ht="28.5" customHeight="1" x14ac:dyDescent="0.2">
      <c r="A1019" s="35">
        <f t="shared" si="34"/>
        <v>989</v>
      </c>
      <c r="B1019" s="75" t="s">
        <v>135</v>
      </c>
      <c r="C1019" s="75" t="s">
        <v>46</v>
      </c>
      <c r="D1019" s="75">
        <v>2010.5</v>
      </c>
      <c r="E1019" s="76" t="s">
        <v>1281</v>
      </c>
      <c r="F1019" s="77">
        <v>1366</v>
      </c>
      <c r="G1019" s="77">
        <v>2665</v>
      </c>
      <c r="H1019" s="78" t="s">
        <v>6</v>
      </c>
      <c r="I1019" s="79" t="s">
        <v>236</v>
      </c>
      <c r="J1019" s="141"/>
    </row>
    <row r="1020" spans="1:10" s="13" customFormat="1" ht="28.5" customHeight="1" x14ac:dyDescent="0.2">
      <c r="A1020" s="35">
        <f t="shared" si="34"/>
        <v>990</v>
      </c>
      <c r="B1020" s="75" t="s">
        <v>144</v>
      </c>
      <c r="C1020" s="75" t="s">
        <v>46</v>
      </c>
      <c r="D1020" s="75">
        <v>2010.5</v>
      </c>
      <c r="E1020" s="76" t="s">
        <v>1282</v>
      </c>
      <c r="F1020" s="77">
        <v>1175</v>
      </c>
      <c r="G1020" s="77">
        <v>1288</v>
      </c>
      <c r="H1020" s="78" t="s">
        <v>6</v>
      </c>
      <c r="I1020" s="79" t="s">
        <v>236</v>
      </c>
      <c r="J1020" s="141"/>
    </row>
    <row r="1021" spans="1:10" s="13" customFormat="1" ht="28.5" customHeight="1" x14ac:dyDescent="0.2">
      <c r="A1021" s="35">
        <f t="shared" si="34"/>
        <v>991</v>
      </c>
      <c r="B1021" s="75" t="s">
        <v>142</v>
      </c>
      <c r="C1021" s="75" t="s">
        <v>46</v>
      </c>
      <c r="D1021" s="75">
        <v>2010.6</v>
      </c>
      <c r="E1021" s="76" t="s">
        <v>1224</v>
      </c>
      <c r="F1021" s="77">
        <v>1169</v>
      </c>
      <c r="G1021" s="77">
        <v>1516</v>
      </c>
      <c r="H1021" s="78" t="s">
        <v>6</v>
      </c>
      <c r="I1021" s="79" t="s">
        <v>236</v>
      </c>
      <c r="J1021" s="141"/>
    </row>
    <row r="1022" spans="1:10" s="13" customFormat="1" ht="28.5" customHeight="1" x14ac:dyDescent="0.2">
      <c r="A1022" s="35">
        <f t="shared" si="34"/>
        <v>992</v>
      </c>
      <c r="B1022" s="75" t="s">
        <v>143</v>
      </c>
      <c r="C1022" s="75" t="s">
        <v>268</v>
      </c>
      <c r="D1022" s="75">
        <v>2010.6</v>
      </c>
      <c r="E1022" s="76" t="s">
        <v>1225</v>
      </c>
      <c r="F1022" s="77">
        <v>1360</v>
      </c>
      <c r="G1022" s="77">
        <v>2728</v>
      </c>
      <c r="H1022" s="78" t="s">
        <v>6</v>
      </c>
      <c r="I1022" s="79" t="s">
        <v>236</v>
      </c>
      <c r="J1022" s="141"/>
    </row>
    <row r="1023" spans="1:10" s="13" customFormat="1" ht="28.5" customHeight="1" x14ac:dyDescent="0.2">
      <c r="A1023" s="35">
        <f t="shared" si="34"/>
        <v>993</v>
      </c>
      <c r="B1023" s="75" t="s">
        <v>219</v>
      </c>
      <c r="C1023" s="75" t="s">
        <v>268</v>
      </c>
      <c r="D1023" s="75">
        <v>2010.7</v>
      </c>
      <c r="E1023" s="76" t="s">
        <v>1228</v>
      </c>
      <c r="F1023" s="77">
        <v>1180</v>
      </c>
      <c r="G1023" s="77">
        <v>2048</v>
      </c>
      <c r="H1023" s="78" t="s">
        <v>6</v>
      </c>
      <c r="I1023" s="79" t="s">
        <v>236</v>
      </c>
      <c r="J1023" s="141"/>
    </row>
    <row r="1024" spans="1:10" s="13" customFormat="1" ht="28.5" customHeight="1" x14ac:dyDescent="0.2">
      <c r="A1024" s="35">
        <f t="shared" si="34"/>
        <v>994</v>
      </c>
      <c r="B1024" s="75" t="s">
        <v>153</v>
      </c>
      <c r="C1024" s="75" t="s">
        <v>46</v>
      </c>
      <c r="D1024" s="192">
        <v>2010.1</v>
      </c>
      <c r="E1024" s="76" t="s">
        <v>1239</v>
      </c>
      <c r="F1024" s="77">
        <v>1388</v>
      </c>
      <c r="G1024" s="77">
        <v>2051</v>
      </c>
      <c r="H1024" s="246" t="s">
        <v>6</v>
      </c>
      <c r="I1024" s="268" t="s">
        <v>236</v>
      </c>
      <c r="J1024" s="141"/>
    </row>
    <row r="1025" spans="1:10" s="13" customFormat="1" ht="28.5" customHeight="1" x14ac:dyDescent="0.2">
      <c r="A1025" s="35">
        <f t="shared" si="34"/>
        <v>995</v>
      </c>
      <c r="B1025" s="75" t="s">
        <v>171</v>
      </c>
      <c r="C1025" s="75" t="s">
        <v>46</v>
      </c>
      <c r="D1025" s="75">
        <v>2011.1</v>
      </c>
      <c r="E1025" s="76" t="s">
        <v>1246</v>
      </c>
      <c r="F1025" s="77">
        <v>1334</v>
      </c>
      <c r="G1025" s="77">
        <v>1725</v>
      </c>
      <c r="H1025" s="78" t="s">
        <v>6</v>
      </c>
      <c r="I1025" s="79" t="s">
        <v>236</v>
      </c>
      <c r="J1025" s="141"/>
    </row>
    <row r="1026" spans="1:10" s="13" customFormat="1" ht="28.5" customHeight="1" x14ac:dyDescent="0.2">
      <c r="A1026" s="35">
        <f t="shared" si="34"/>
        <v>996</v>
      </c>
      <c r="B1026" s="75" t="s">
        <v>160</v>
      </c>
      <c r="C1026" s="75" t="s">
        <v>46</v>
      </c>
      <c r="D1026" s="75">
        <v>2011.1</v>
      </c>
      <c r="E1026" s="76" t="s">
        <v>1333</v>
      </c>
      <c r="F1026" s="77">
        <v>1290</v>
      </c>
      <c r="G1026" s="77">
        <v>1649</v>
      </c>
      <c r="H1026" s="78" t="s">
        <v>6</v>
      </c>
      <c r="I1026" s="79" t="s">
        <v>236</v>
      </c>
      <c r="J1026" s="141"/>
    </row>
    <row r="1027" spans="1:10" s="13" customFormat="1" ht="28.5" customHeight="1" x14ac:dyDescent="0.2">
      <c r="A1027" s="35">
        <f t="shared" si="34"/>
        <v>997</v>
      </c>
      <c r="B1027" s="80" t="s">
        <v>177</v>
      </c>
      <c r="C1027" s="80" t="s">
        <v>46</v>
      </c>
      <c r="D1027" s="80">
        <v>2011.3</v>
      </c>
      <c r="E1027" s="286" t="s">
        <v>1117</v>
      </c>
      <c r="F1027" s="287">
        <v>1348</v>
      </c>
      <c r="G1027" s="287">
        <v>1835</v>
      </c>
      <c r="H1027" s="288" t="s">
        <v>6</v>
      </c>
      <c r="I1027" s="289" t="s">
        <v>236</v>
      </c>
      <c r="J1027" s="141"/>
    </row>
    <row r="1028" spans="1:10" s="13" customFormat="1" ht="28.5" customHeight="1" x14ac:dyDescent="0.2">
      <c r="A1028" s="35">
        <f t="shared" si="34"/>
        <v>998</v>
      </c>
      <c r="B1028" s="30" t="s">
        <v>178</v>
      </c>
      <c r="C1028" s="30" t="s">
        <v>46</v>
      </c>
      <c r="D1028" s="30">
        <v>2011.3</v>
      </c>
      <c r="E1028" s="31" t="s">
        <v>1249</v>
      </c>
      <c r="F1028" s="32">
        <v>1334</v>
      </c>
      <c r="G1028" s="32">
        <v>1699</v>
      </c>
      <c r="H1028" s="33" t="s">
        <v>180</v>
      </c>
      <c r="I1028" s="34" t="s">
        <v>236</v>
      </c>
      <c r="J1028" s="143"/>
    </row>
    <row r="1029" spans="1:10" s="13" customFormat="1" ht="28.5" customHeight="1" x14ac:dyDescent="0.2">
      <c r="A1029" s="35">
        <f t="shared" si="34"/>
        <v>999</v>
      </c>
      <c r="B1029" s="2" t="s">
        <v>283</v>
      </c>
      <c r="C1029" s="2" t="s">
        <v>46</v>
      </c>
      <c r="D1029" s="2">
        <v>2011.11</v>
      </c>
      <c r="E1029" s="37" t="s">
        <v>1194</v>
      </c>
      <c r="F1029" s="38">
        <v>1282</v>
      </c>
      <c r="G1029" s="38">
        <v>1603</v>
      </c>
      <c r="H1029" s="41" t="s">
        <v>109</v>
      </c>
      <c r="I1029" s="40" t="s">
        <v>236</v>
      </c>
      <c r="J1029" s="143"/>
    </row>
    <row r="1030" spans="1:10" s="13" customFormat="1" ht="28.5" customHeight="1" x14ac:dyDescent="0.2">
      <c r="A1030" s="35">
        <f t="shared" si="34"/>
        <v>1000</v>
      </c>
      <c r="B1030" s="2" t="s">
        <v>194</v>
      </c>
      <c r="C1030" s="2" t="s">
        <v>46</v>
      </c>
      <c r="D1030" s="2">
        <v>2012.1</v>
      </c>
      <c r="E1030" s="37" t="s">
        <v>1205</v>
      </c>
      <c r="F1030" s="38">
        <v>763</v>
      </c>
      <c r="G1030" s="38">
        <v>1252</v>
      </c>
      <c r="H1030" s="41" t="s">
        <v>109</v>
      </c>
      <c r="I1030" s="40" t="s">
        <v>236</v>
      </c>
      <c r="J1030" s="141"/>
    </row>
    <row r="1031" spans="1:10" s="13" customFormat="1" ht="28.5" customHeight="1" x14ac:dyDescent="0.2">
      <c r="A1031" s="35">
        <f t="shared" si="34"/>
        <v>1001</v>
      </c>
      <c r="B1031" s="2" t="s">
        <v>202</v>
      </c>
      <c r="C1031" s="2" t="s">
        <v>46</v>
      </c>
      <c r="D1031" s="2">
        <v>2012.4</v>
      </c>
      <c r="E1031" s="37" t="s">
        <v>972</v>
      </c>
      <c r="F1031" s="38">
        <v>1167</v>
      </c>
      <c r="G1031" s="38">
        <v>1752</v>
      </c>
      <c r="H1031" s="41" t="s">
        <v>6</v>
      </c>
      <c r="I1031" s="40" t="s">
        <v>236</v>
      </c>
      <c r="J1031" s="141"/>
    </row>
    <row r="1032" spans="1:10" s="13" customFormat="1" ht="28.5" customHeight="1" x14ac:dyDescent="0.2">
      <c r="A1032" s="35">
        <f t="shared" si="34"/>
        <v>1002</v>
      </c>
      <c r="B1032" s="2" t="s">
        <v>208</v>
      </c>
      <c r="C1032" s="2" t="s">
        <v>46</v>
      </c>
      <c r="D1032" s="2">
        <v>2012.6</v>
      </c>
      <c r="E1032" s="37" t="s">
        <v>1217</v>
      </c>
      <c r="F1032" s="38">
        <v>1445</v>
      </c>
      <c r="G1032" s="38">
        <v>1525</v>
      </c>
      <c r="H1032" s="41" t="s">
        <v>6</v>
      </c>
      <c r="I1032" s="40" t="s">
        <v>236</v>
      </c>
      <c r="J1032" s="141"/>
    </row>
    <row r="1033" spans="1:10" s="13" customFormat="1" ht="28.5" customHeight="1" x14ac:dyDescent="0.2">
      <c r="A1033" s="35">
        <f t="shared" si="34"/>
        <v>1003</v>
      </c>
      <c r="B1033" s="2" t="s">
        <v>214</v>
      </c>
      <c r="C1033" s="2" t="s">
        <v>46</v>
      </c>
      <c r="D1033" s="2">
        <v>2012.8</v>
      </c>
      <c r="E1033" s="37" t="s">
        <v>935</v>
      </c>
      <c r="F1033" s="38">
        <v>1302</v>
      </c>
      <c r="G1033" s="38">
        <v>1763</v>
      </c>
      <c r="H1033" s="41" t="s">
        <v>109</v>
      </c>
      <c r="I1033" s="40" t="s">
        <v>236</v>
      </c>
      <c r="J1033" s="141"/>
    </row>
    <row r="1034" spans="1:10" s="13" customFormat="1" ht="28.5" customHeight="1" x14ac:dyDescent="0.2">
      <c r="A1034" s="35">
        <f t="shared" si="34"/>
        <v>1004</v>
      </c>
      <c r="B1034" s="2" t="s">
        <v>225</v>
      </c>
      <c r="C1034" s="2" t="s">
        <v>46</v>
      </c>
      <c r="D1034" s="2">
        <v>2012.9</v>
      </c>
      <c r="E1034" s="37" t="s">
        <v>1164</v>
      </c>
      <c r="F1034" s="38">
        <v>1036</v>
      </c>
      <c r="G1034" s="38">
        <v>1294</v>
      </c>
      <c r="H1034" s="41" t="s">
        <v>109</v>
      </c>
      <c r="I1034" s="40" t="s">
        <v>236</v>
      </c>
      <c r="J1034" s="141"/>
    </row>
    <row r="1035" spans="1:10" s="13" customFormat="1" ht="28.5" customHeight="1" x14ac:dyDescent="0.2">
      <c r="A1035" s="35">
        <f t="shared" si="34"/>
        <v>1005</v>
      </c>
      <c r="B1035" s="2" t="s">
        <v>246</v>
      </c>
      <c r="C1035" s="2" t="s">
        <v>46</v>
      </c>
      <c r="D1035" s="2">
        <v>2012.12</v>
      </c>
      <c r="E1035" s="37" t="s">
        <v>1172</v>
      </c>
      <c r="F1035" s="38">
        <v>2331</v>
      </c>
      <c r="G1035" s="38">
        <v>2154</v>
      </c>
      <c r="H1035" s="41" t="s">
        <v>109</v>
      </c>
      <c r="I1035" s="40" t="s">
        <v>236</v>
      </c>
      <c r="J1035" s="143"/>
    </row>
    <row r="1036" spans="1:10" s="13" customFormat="1" ht="28.5" customHeight="1" x14ac:dyDescent="0.2">
      <c r="A1036" s="35">
        <f t="shared" si="34"/>
        <v>1006</v>
      </c>
      <c r="B1036" s="2" t="s">
        <v>247</v>
      </c>
      <c r="C1036" s="2" t="s">
        <v>46</v>
      </c>
      <c r="D1036" s="2">
        <v>2012.12</v>
      </c>
      <c r="E1036" s="37" t="s">
        <v>886</v>
      </c>
      <c r="F1036" s="38">
        <v>1302</v>
      </c>
      <c r="G1036" s="38">
        <v>1826</v>
      </c>
      <c r="H1036" s="41" t="s">
        <v>109</v>
      </c>
      <c r="I1036" s="40" t="s">
        <v>236</v>
      </c>
      <c r="J1036" s="143"/>
    </row>
    <row r="1037" spans="1:10" s="13" customFormat="1" ht="28.5" customHeight="1" x14ac:dyDescent="0.2">
      <c r="A1037" s="35">
        <f t="shared" si="34"/>
        <v>1007</v>
      </c>
      <c r="B1037" s="2" t="s">
        <v>299</v>
      </c>
      <c r="C1037" s="2" t="s">
        <v>46</v>
      </c>
      <c r="D1037" s="2">
        <v>2013.1</v>
      </c>
      <c r="E1037" s="37" t="s">
        <v>1169</v>
      </c>
      <c r="F1037" s="38">
        <v>1231</v>
      </c>
      <c r="G1037" s="38">
        <v>1975</v>
      </c>
      <c r="H1037" s="41" t="s">
        <v>109</v>
      </c>
      <c r="I1037" s="40" t="s">
        <v>236</v>
      </c>
      <c r="J1037" s="141"/>
    </row>
    <row r="1038" spans="1:10" s="13" customFormat="1" ht="28.5" customHeight="1" x14ac:dyDescent="0.2">
      <c r="A1038" s="35">
        <f t="shared" si="34"/>
        <v>1008</v>
      </c>
      <c r="B1038" s="2" t="s">
        <v>257</v>
      </c>
      <c r="C1038" s="2" t="s">
        <v>46</v>
      </c>
      <c r="D1038" s="2">
        <v>2013.4</v>
      </c>
      <c r="E1038" s="37" t="s">
        <v>926</v>
      </c>
      <c r="F1038" s="38">
        <v>1555</v>
      </c>
      <c r="G1038" s="38">
        <v>2622</v>
      </c>
      <c r="H1038" s="41" t="s">
        <v>109</v>
      </c>
      <c r="I1038" s="40" t="s">
        <v>236</v>
      </c>
      <c r="J1038" s="141"/>
    </row>
    <row r="1039" spans="1:10" s="13" customFormat="1" ht="28.5" customHeight="1" x14ac:dyDescent="0.2">
      <c r="A1039" s="35">
        <f t="shared" si="34"/>
        <v>1009</v>
      </c>
      <c r="B1039" s="2" t="s">
        <v>256</v>
      </c>
      <c r="C1039" s="2" t="s">
        <v>46</v>
      </c>
      <c r="D1039" s="2">
        <v>2013.4</v>
      </c>
      <c r="E1039" s="37" t="s">
        <v>1140</v>
      </c>
      <c r="F1039" s="38">
        <v>2126</v>
      </c>
      <c r="G1039" s="38">
        <v>3162</v>
      </c>
      <c r="H1039" s="41" t="s">
        <v>109</v>
      </c>
      <c r="I1039" s="40" t="s">
        <v>236</v>
      </c>
      <c r="J1039" s="141"/>
    </row>
    <row r="1040" spans="1:10" s="13" customFormat="1" ht="28.5" customHeight="1" x14ac:dyDescent="0.2">
      <c r="A1040" s="35">
        <f t="shared" si="34"/>
        <v>1010</v>
      </c>
      <c r="B1040" s="2" t="s">
        <v>356</v>
      </c>
      <c r="C1040" s="2" t="s">
        <v>46</v>
      </c>
      <c r="D1040" s="2">
        <v>2013.7</v>
      </c>
      <c r="E1040" s="37" t="s">
        <v>966</v>
      </c>
      <c r="F1040" s="38">
        <v>1265</v>
      </c>
      <c r="G1040" s="38">
        <v>2174</v>
      </c>
      <c r="H1040" s="41" t="s">
        <v>124</v>
      </c>
      <c r="I1040" s="40" t="s">
        <v>236</v>
      </c>
      <c r="J1040" s="141"/>
    </row>
    <row r="1041" spans="1:10" s="13" customFormat="1" ht="28.5" customHeight="1" x14ac:dyDescent="0.2">
      <c r="A1041" s="35">
        <f t="shared" si="34"/>
        <v>1011</v>
      </c>
      <c r="B1041" s="2" t="s">
        <v>363</v>
      </c>
      <c r="C1041" s="2" t="s">
        <v>46</v>
      </c>
      <c r="D1041" s="2">
        <v>2013.8</v>
      </c>
      <c r="E1041" s="37" t="s">
        <v>1061</v>
      </c>
      <c r="F1041" s="38">
        <v>1163</v>
      </c>
      <c r="G1041" s="38">
        <v>2274</v>
      </c>
      <c r="H1041" s="41" t="s">
        <v>109</v>
      </c>
      <c r="I1041" s="40" t="s">
        <v>236</v>
      </c>
      <c r="J1041" s="141"/>
    </row>
    <row r="1042" spans="1:10" s="13" customFormat="1" ht="28.5" customHeight="1" x14ac:dyDescent="0.2">
      <c r="A1042" s="35">
        <f t="shared" si="34"/>
        <v>1012</v>
      </c>
      <c r="B1042" s="2" t="s">
        <v>369</v>
      </c>
      <c r="C1042" s="2" t="s">
        <v>46</v>
      </c>
      <c r="D1042" s="2">
        <v>2013.8</v>
      </c>
      <c r="E1042" s="37" t="s">
        <v>1149</v>
      </c>
      <c r="F1042" s="38">
        <v>2051</v>
      </c>
      <c r="G1042" s="38">
        <v>1863</v>
      </c>
      <c r="H1042" s="41" t="s">
        <v>109</v>
      </c>
      <c r="I1042" s="40" t="s">
        <v>236</v>
      </c>
      <c r="J1042" s="141"/>
    </row>
    <row r="1043" spans="1:10" s="13" customFormat="1" ht="28.5" customHeight="1" x14ac:dyDescent="0.2">
      <c r="A1043" s="35">
        <f t="shared" si="34"/>
        <v>1013</v>
      </c>
      <c r="B1043" s="2" t="s">
        <v>1329</v>
      </c>
      <c r="C1043" s="2" t="s">
        <v>46</v>
      </c>
      <c r="D1043" s="2">
        <v>2013.12</v>
      </c>
      <c r="E1043" s="64" t="s">
        <v>1037</v>
      </c>
      <c r="F1043" s="38">
        <v>1378</v>
      </c>
      <c r="G1043" s="38">
        <v>2390</v>
      </c>
      <c r="H1043" s="41" t="s">
        <v>109</v>
      </c>
      <c r="I1043" s="40" t="s">
        <v>236</v>
      </c>
      <c r="J1043" s="141"/>
    </row>
    <row r="1044" spans="1:10" s="13" customFormat="1" ht="28.5" customHeight="1" x14ac:dyDescent="0.2">
      <c r="A1044" s="35">
        <f t="shared" si="34"/>
        <v>1014</v>
      </c>
      <c r="B1044" s="2" t="s">
        <v>1334</v>
      </c>
      <c r="C1044" s="2" t="s">
        <v>46</v>
      </c>
      <c r="D1044" s="2">
        <v>2014.3</v>
      </c>
      <c r="E1044" s="64" t="s">
        <v>945</v>
      </c>
      <c r="F1044" s="38">
        <v>789</v>
      </c>
      <c r="G1044" s="38">
        <v>1392</v>
      </c>
      <c r="H1044" s="41" t="s">
        <v>109</v>
      </c>
      <c r="I1044" s="40" t="s">
        <v>236</v>
      </c>
      <c r="J1044" s="141"/>
    </row>
    <row r="1045" spans="1:10" s="13" customFormat="1" ht="28.5" customHeight="1" x14ac:dyDescent="0.2">
      <c r="A1045" s="35">
        <f t="shared" si="34"/>
        <v>1015</v>
      </c>
      <c r="B1045" s="2" t="s">
        <v>436</v>
      </c>
      <c r="C1045" s="2" t="s">
        <v>46</v>
      </c>
      <c r="D1045" s="2">
        <v>2014.5</v>
      </c>
      <c r="E1045" s="64" t="s">
        <v>1129</v>
      </c>
      <c r="F1045" s="38">
        <v>2540</v>
      </c>
      <c r="G1045" s="38">
        <v>3294</v>
      </c>
      <c r="H1045" s="41" t="s">
        <v>109</v>
      </c>
      <c r="I1045" s="40" t="s">
        <v>236</v>
      </c>
      <c r="J1045" s="141"/>
    </row>
    <row r="1046" spans="1:10" s="13" customFormat="1" ht="28.5" customHeight="1" x14ac:dyDescent="0.2">
      <c r="A1046" s="35">
        <f t="shared" si="34"/>
        <v>1016</v>
      </c>
      <c r="B1046" s="2" t="s">
        <v>438</v>
      </c>
      <c r="C1046" s="2" t="s">
        <v>46</v>
      </c>
      <c r="D1046" s="2">
        <v>2014.5</v>
      </c>
      <c r="E1046" s="64" t="s">
        <v>1039</v>
      </c>
      <c r="F1046" s="38">
        <v>1467</v>
      </c>
      <c r="G1046" s="38">
        <v>2013</v>
      </c>
      <c r="H1046" s="41" t="s">
        <v>109</v>
      </c>
      <c r="I1046" s="40" t="s">
        <v>236</v>
      </c>
      <c r="J1046" s="141"/>
    </row>
    <row r="1047" spans="1:10" s="13" customFormat="1" ht="28.5" customHeight="1" x14ac:dyDescent="0.2">
      <c r="A1047" s="35">
        <f t="shared" si="34"/>
        <v>1017</v>
      </c>
      <c r="B1047" s="2" t="s">
        <v>449</v>
      </c>
      <c r="C1047" s="2" t="s">
        <v>46</v>
      </c>
      <c r="D1047" s="2">
        <v>2014.6</v>
      </c>
      <c r="E1047" s="64" t="s">
        <v>1081</v>
      </c>
      <c r="F1047" s="38">
        <v>977</v>
      </c>
      <c r="G1047" s="38">
        <v>1844</v>
      </c>
      <c r="H1047" s="41" t="s">
        <v>109</v>
      </c>
      <c r="I1047" s="40" t="s">
        <v>236</v>
      </c>
      <c r="J1047" s="141"/>
    </row>
    <row r="1048" spans="1:10" s="13" customFormat="1" ht="28.5" customHeight="1" x14ac:dyDescent="0.2">
      <c r="A1048" s="35">
        <f t="shared" si="34"/>
        <v>1018</v>
      </c>
      <c r="B1048" s="2" t="s">
        <v>480</v>
      </c>
      <c r="C1048" s="2" t="s">
        <v>46</v>
      </c>
      <c r="D1048" s="2">
        <v>2014.8</v>
      </c>
      <c r="E1048" s="37" t="s">
        <v>1095</v>
      </c>
      <c r="F1048" s="38">
        <v>1379</v>
      </c>
      <c r="G1048" s="38">
        <v>2716</v>
      </c>
      <c r="H1048" s="41" t="s">
        <v>109</v>
      </c>
      <c r="I1048" s="40" t="s">
        <v>236</v>
      </c>
      <c r="J1048" s="141"/>
    </row>
    <row r="1049" spans="1:10" s="13" customFormat="1" ht="28.5" customHeight="1" x14ac:dyDescent="0.2">
      <c r="A1049" s="35">
        <f t="shared" si="34"/>
        <v>1019</v>
      </c>
      <c r="B1049" s="2" t="s">
        <v>493</v>
      </c>
      <c r="C1049" s="2" t="s">
        <v>46</v>
      </c>
      <c r="D1049" s="2">
        <v>2014.9</v>
      </c>
      <c r="E1049" s="37" t="s">
        <v>942</v>
      </c>
      <c r="F1049" s="38">
        <v>1405</v>
      </c>
      <c r="G1049" s="38">
        <v>2749</v>
      </c>
      <c r="H1049" s="41" t="s">
        <v>109</v>
      </c>
      <c r="I1049" s="40" t="s">
        <v>236</v>
      </c>
      <c r="J1049" s="141"/>
    </row>
    <row r="1050" spans="1:10" s="13" customFormat="1" ht="28.5" customHeight="1" x14ac:dyDescent="0.2">
      <c r="A1050" s="35">
        <f t="shared" si="34"/>
        <v>1020</v>
      </c>
      <c r="B1050" s="2" t="s">
        <v>494</v>
      </c>
      <c r="C1050" s="2" t="s">
        <v>46</v>
      </c>
      <c r="D1050" s="2">
        <v>2014.9</v>
      </c>
      <c r="E1050" s="37" t="s">
        <v>1094</v>
      </c>
      <c r="F1050" s="38">
        <v>1446</v>
      </c>
      <c r="G1050" s="38">
        <v>1446</v>
      </c>
      <c r="H1050" s="41" t="s">
        <v>109</v>
      </c>
      <c r="I1050" s="40" t="s">
        <v>236</v>
      </c>
      <c r="J1050" s="141"/>
    </row>
    <row r="1051" spans="1:10" s="13" customFormat="1" ht="28.5" customHeight="1" x14ac:dyDescent="0.2">
      <c r="A1051" s="35">
        <f t="shared" si="34"/>
        <v>1021</v>
      </c>
      <c r="B1051" s="2" t="s">
        <v>505</v>
      </c>
      <c r="C1051" s="2" t="s">
        <v>46</v>
      </c>
      <c r="D1051" s="60">
        <v>2014.1</v>
      </c>
      <c r="E1051" s="37" t="s">
        <v>1053</v>
      </c>
      <c r="F1051" s="38">
        <v>676</v>
      </c>
      <c r="G1051" s="38">
        <v>1366</v>
      </c>
      <c r="H1051" s="41" t="s">
        <v>109</v>
      </c>
      <c r="I1051" s="40" t="s">
        <v>236</v>
      </c>
      <c r="J1051" s="141"/>
    </row>
    <row r="1052" spans="1:10" s="13" customFormat="1" ht="28.5" customHeight="1" x14ac:dyDescent="0.2">
      <c r="A1052" s="35">
        <f t="shared" si="34"/>
        <v>1022</v>
      </c>
      <c r="B1052" s="2" t="s">
        <v>517</v>
      </c>
      <c r="C1052" s="2" t="s">
        <v>2170</v>
      </c>
      <c r="D1052" s="2">
        <v>2015.2</v>
      </c>
      <c r="E1052" s="37" t="s">
        <v>946</v>
      </c>
      <c r="F1052" s="38">
        <v>1768</v>
      </c>
      <c r="G1052" s="38">
        <v>3104</v>
      </c>
      <c r="H1052" s="41" t="s">
        <v>109</v>
      </c>
      <c r="I1052" s="40" t="s">
        <v>236</v>
      </c>
      <c r="J1052" s="141"/>
    </row>
    <row r="1053" spans="1:10" s="13" customFormat="1" ht="28.5" customHeight="1" x14ac:dyDescent="0.2">
      <c r="A1053" s="35">
        <f t="shared" si="34"/>
        <v>1023</v>
      </c>
      <c r="B1053" s="2" t="s">
        <v>533</v>
      </c>
      <c r="C1053" s="2" t="s">
        <v>2171</v>
      </c>
      <c r="D1053" s="2">
        <v>2015.2</v>
      </c>
      <c r="E1053" s="37" t="s">
        <v>1006</v>
      </c>
      <c r="F1053" s="38">
        <v>1602</v>
      </c>
      <c r="G1053" s="38">
        <v>3276</v>
      </c>
      <c r="H1053" s="41" t="s">
        <v>109</v>
      </c>
      <c r="I1053" s="40" t="s">
        <v>236</v>
      </c>
      <c r="J1053" s="141"/>
    </row>
    <row r="1054" spans="1:10" s="13" customFormat="1" ht="28.5" customHeight="1" x14ac:dyDescent="0.2">
      <c r="A1054" s="35">
        <f t="shared" si="34"/>
        <v>1024</v>
      </c>
      <c r="B1054" s="2" t="s">
        <v>547</v>
      </c>
      <c r="C1054" s="2" t="s">
        <v>2176</v>
      </c>
      <c r="D1054" s="2">
        <v>2015.4</v>
      </c>
      <c r="E1054" s="37" t="s">
        <v>951</v>
      </c>
      <c r="F1054" s="38">
        <v>1355</v>
      </c>
      <c r="G1054" s="38">
        <v>2292</v>
      </c>
      <c r="H1054" s="41" t="s">
        <v>109</v>
      </c>
      <c r="I1054" s="40" t="s">
        <v>236</v>
      </c>
      <c r="J1054" s="141"/>
    </row>
    <row r="1055" spans="1:10" s="13" customFormat="1" ht="28.5" customHeight="1" x14ac:dyDescent="0.2">
      <c r="A1055" s="35">
        <f t="shared" si="34"/>
        <v>1025</v>
      </c>
      <c r="B1055" s="2" t="s">
        <v>570</v>
      </c>
      <c r="C1055" s="2" t="s">
        <v>46</v>
      </c>
      <c r="D1055" s="2">
        <v>2015.7</v>
      </c>
      <c r="E1055" s="37" t="s">
        <v>887</v>
      </c>
      <c r="F1055" s="38">
        <v>1191</v>
      </c>
      <c r="G1055" s="38">
        <v>2356</v>
      </c>
      <c r="H1055" s="41" t="s">
        <v>109</v>
      </c>
      <c r="I1055" s="40" t="s">
        <v>236</v>
      </c>
      <c r="J1055" s="141"/>
    </row>
    <row r="1056" spans="1:10" s="13" customFormat="1" ht="28.5" customHeight="1" x14ac:dyDescent="0.2">
      <c r="A1056" s="35">
        <f t="shared" si="34"/>
        <v>1026</v>
      </c>
      <c r="B1056" s="2" t="s">
        <v>576</v>
      </c>
      <c r="C1056" s="2" t="s">
        <v>2170</v>
      </c>
      <c r="D1056" s="2">
        <v>2015.7</v>
      </c>
      <c r="E1056" s="37" t="s">
        <v>917</v>
      </c>
      <c r="F1056" s="38">
        <v>1510</v>
      </c>
      <c r="G1056" s="38">
        <v>2117</v>
      </c>
      <c r="H1056" s="41" t="s">
        <v>109</v>
      </c>
      <c r="I1056" s="40" t="s">
        <v>236</v>
      </c>
      <c r="J1056" s="141"/>
    </row>
    <row r="1057" spans="1:10" s="13" customFormat="1" ht="28.5" customHeight="1" x14ac:dyDescent="0.2">
      <c r="A1057" s="35">
        <f t="shared" si="34"/>
        <v>1027</v>
      </c>
      <c r="B1057" s="2" t="s">
        <v>591</v>
      </c>
      <c r="C1057" s="2" t="s">
        <v>2190</v>
      </c>
      <c r="D1057" s="2">
        <v>2015.9</v>
      </c>
      <c r="E1057" s="37" t="s">
        <v>1028</v>
      </c>
      <c r="F1057" s="38">
        <v>1860</v>
      </c>
      <c r="G1057" s="38">
        <v>2467</v>
      </c>
      <c r="H1057" s="41" t="s">
        <v>109</v>
      </c>
      <c r="I1057" s="40" t="s">
        <v>236</v>
      </c>
      <c r="J1057" s="141"/>
    </row>
    <row r="1058" spans="1:10" s="13" customFormat="1" ht="28.5" customHeight="1" x14ac:dyDescent="0.2">
      <c r="A1058" s="35">
        <f t="shared" si="34"/>
        <v>1028</v>
      </c>
      <c r="B1058" s="2" t="s">
        <v>609</v>
      </c>
      <c r="C1058" s="2" t="s">
        <v>2171</v>
      </c>
      <c r="D1058" s="60">
        <v>2015.1</v>
      </c>
      <c r="E1058" s="37" t="s">
        <v>1039</v>
      </c>
      <c r="F1058" s="38">
        <v>1457</v>
      </c>
      <c r="G1058" s="38">
        <v>2163</v>
      </c>
      <c r="H1058" s="41" t="s">
        <v>109</v>
      </c>
      <c r="I1058" s="40" t="s">
        <v>236</v>
      </c>
      <c r="J1058" s="141"/>
    </row>
    <row r="1059" spans="1:10" s="13" customFormat="1" ht="28.5" customHeight="1" x14ac:dyDescent="0.2">
      <c r="A1059" s="35">
        <f t="shared" si="34"/>
        <v>1029</v>
      </c>
      <c r="B1059" s="2" t="s">
        <v>610</v>
      </c>
      <c r="C1059" s="2" t="s">
        <v>2195</v>
      </c>
      <c r="D1059" s="60">
        <v>2015.1</v>
      </c>
      <c r="E1059" s="37" t="s">
        <v>906</v>
      </c>
      <c r="F1059" s="38">
        <v>1348</v>
      </c>
      <c r="G1059" s="38">
        <v>2222</v>
      </c>
      <c r="H1059" s="41" t="s">
        <v>109</v>
      </c>
      <c r="I1059" s="40" t="s">
        <v>236</v>
      </c>
      <c r="J1059" s="141"/>
    </row>
    <row r="1060" spans="1:10" s="13" customFormat="1" ht="28.5" customHeight="1" x14ac:dyDescent="0.2">
      <c r="A1060" s="35">
        <f t="shared" si="34"/>
        <v>1030</v>
      </c>
      <c r="B1060" s="2" t="s">
        <v>619</v>
      </c>
      <c r="C1060" s="2" t="s">
        <v>2190</v>
      </c>
      <c r="D1060" s="2">
        <v>2015.11</v>
      </c>
      <c r="E1060" s="37" t="s">
        <v>1041</v>
      </c>
      <c r="F1060" s="38">
        <v>1548</v>
      </c>
      <c r="G1060" s="38">
        <v>3317</v>
      </c>
      <c r="H1060" s="41" t="s">
        <v>109</v>
      </c>
      <c r="I1060" s="40" t="s">
        <v>236</v>
      </c>
      <c r="J1060" s="141"/>
    </row>
    <row r="1061" spans="1:10" s="13" customFormat="1" ht="28.5" customHeight="1" x14ac:dyDescent="0.2">
      <c r="A1061" s="35">
        <f t="shared" si="34"/>
        <v>1031</v>
      </c>
      <c r="B1061" s="2" t="s">
        <v>623</v>
      </c>
      <c r="C1061" s="2" t="s">
        <v>46</v>
      </c>
      <c r="D1061" s="2">
        <v>2015.11</v>
      </c>
      <c r="E1061" s="37" t="s">
        <v>1043</v>
      </c>
      <c r="F1061" s="38">
        <v>1029</v>
      </c>
      <c r="G1061" s="38">
        <v>1803</v>
      </c>
      <c r="H1061" s="41" t="s">
        <v>109</v>
      </c>
      <c r="I1061" s="40" t="s">
        <v>236</v>
      </c>
    </row>
    <row r="1062" spans="1:10" s="13" customFormat="1" ht="28.5" customHeight="1" x14ac:dyDescent="0.2">
      <c r="A1062" s="35">
        <f t="shared" si="34"/>
        <v>1032</v>
      </c>
      <c r="B1062" s="2" t="s">
        <v>637</v>
      </c>
      <c r="C1062" s="2" t="s">
        <v>46</v>
      </c>
      <c r="D1062" s="2">
        <v>2016.2</v>
      </c>
      <c r="E1062" s="37" t="s">
        <v>1006</v>
      </c>
      <c r="F1062" s="38">
        <v>1469</v>
      </c>
      <c r="G1062" s="38">
        <v>3586</v>
      </c>
      <c r="H1062" s="41" t="s">
        <v>109</v>
      </c>
      <c r="I1062" s="40" t="s">
        <v>236</v>
      </c>
    </row>
    <row r="1063" spans="1:10" s="13" customFormat="1" ht="28.5" customHeight="1" x14ac:dyDescent="0.2">
      <c r="A1063" s="35">
        <f t="shared" si="34"/>
        <v>1033</v>
      </c>
      <c r="B1063" s="2" t="s">
        <v>659</v>
      </c>
      <c r="C1063" s="2" t="s">
        <v>2205</v>
      </c>
      <c r="D1063" s="2">
        <v>2016.5</v>
      </c>
      <c r="E1063" s="37" t="s">
        <v>1006</v>
      </c>
      <c r="F1063" s="38">
        <v>1460</v>
      </c>
      <c r="G1063" s="38">
        <v>3634</v>
      </c>
      <c r="H1063" s="41" t="s">
        <v>109</v>
      </c>
      <c r="I1063" s="40" t="s">
        <v>236</v>
      </c>
    </row>
    <row r="1064" spans="1:10" s="13" customFormat="1" ht="28.5" customHeight="1" x14ac:dyDescent="0.2">
      <c r="A1064" s="35">
        <f t="shared" si="34"/>
        <v>1034</v>
      </c>
      <c r="B1064" s="2" t="s">
        <v>673</v>
      </c>
      <c r="C1064" s="2" t="s">
        <v>2210</v>
      </c>
      <c r="D1064" s="2">
        <v>2016.6</v>
      </c>
      <c r="E1064" s="37" t="s">
        <v>909</v>
      </c>
      <c r="F1064" s="38">
        <v>1471</v>
      </c>
      <c r="G1064" s="38">
        <v>2363</v>
      </c>
      <c r="H1064" s="41" t="s">
        <v>109</v>
      </c>
      <c r="I1064" s="40" t="s">
        <v>236</v>
      </c>
    </row>
    <row r="1065" spans="1:10" s="13" customFormat="1" ht="28.5" customHeight="1" x14ac:dyDescent="0.2">
      <c r="A1065" s="35">
        <f t="shared" si="34"/>
        <v>1035</v>
      </c>
      <c r="B1065" s="2" t="s">
        <v>702</v>
      </c>
      <c r="C1065" s="2" t="s">
        <v>2195</v>
      </c>
      <c r="D1065" s="2">
        <v>2016.8</v>
      </c>
      <c r="E1065" s="37" t="s">
        <v>939</v>
      </c>
      <c r="F1065" s="38">
        <v>1577</v>
      </c>
      <c r="G1065" s="38">
        <v>2918</v>
      </c>
      <c r="H1065" s="41" t="s">
        <v>109</v>
      </c>
      <c r="I1065" s="40" t="s">
        <v>236</v>
      </c>
    </row>
    <row r="1066" spans="1:10" s="13" customFormat="1" ht="28.5" customHeight="1" x14ac:dyDescent="0.2">
      <c r="A1066" s="35">
        <f t="shared" si="34"/>
        <v>1036</v>
      </c>
      <c r="B1066" s="2" t="s">
        <v>708</v>
      </c>
      <c r="C1066" s="2" t="s">
        <v>2215</v>
      </c>
      <c r="D1066" s="2">
        <v>2016.8</v>
      </c>
      <c r="E1066" s="37" t="s">
        <v>1025</v>
      </c>
      <c r="F1066" s="38">
        <v>1487</v>
      </c>
      <c r="G1066" s="38">
        <v>2278</v>
      </c>
      <c r="H1066" s="41" t="s">
        <v>109</v>
      </c>
      <c r="I1066" s="40" t="s">
        <v>236</v>
      </c>
    </row>
    <row r="1067" spans="1:10" s="13" customFormat="1" ht="28.5" customHeight="1" x14ac:dyDescent="0.2">
      <c r="A1067" s="35">
        <f t="shared" si="34"/>
        <v>1037</v>
      </c>
      <c r="B1067" s="2" t="s">
        <v>716</v>
      </c>
      <c r="C1067" s="2" t="s">
        <v>2190</v>
      </c>
      <c r="D1067" s="2">
        <v>2016.9</v>
      </c>
      <c r="E1067" s="37" t="s">
        <v>906</v>
      </c>
      <c r="F1067" s="38">
        <v>1525</v>
      </c>
      <c r="G1067" s="38">
        <v>2419</v>
      </c>
      <c r="H1067" s="41" t="s">
        <v>180</v>
      </c>
      <c r="I1067" s="40" t="s">
        <v>236</v>
      </c>
    </row>
    <row r="1068" spans="1:10" s="13" customFormat="1" ht="28.5" customHeight="1" x14ac:dyDescent="0.2">
      <c r="A1068" s="35">
        <f t="shared" si="34"/>
        <v>1038</v>
      </c>
      <c r="B1068" s="2" t="s">
        <v>750</v>
      </c>
      <c r="C1068" s="2" t="s">
        <v>46</v>
      </c>
      <c r="D1068" s="60">
        <v>2016.1</v>
      </c>
      <c r="E1068" s="37" t="s">
        <v>918</v>
      </c>
      <c r="F1068" s="38">
        <v>1407</v>
      </c>
      <c r="G1068" s="38">
        <v>2396</v>
      </c>
      <c r="H1068" s="41" t="s">
        <v>180</v>
      </c>
      <c r="I1068" s="40" t="s">
        <v>236</v>
      </c>
    </row>
    <row r="1069" spans="1:10" s="13" customFormat="1" ht="28.5" customHeight="1" x14ac:dyDescent="0.2">
      <c r="A1069" s="35">
        <f t="shared" si="34"/>
        <v>1039</v>
      </c>
      <c r="B1069" s="2" t="s">
        <v>761</v>
      </c>
      <c r="C1069" s="87" t="s">
        <v>46</v>
      </c>
      <c r="D1069" s="2">
        <v>2016.11</v>
      </c>
      <c r="E1069" s="37" t="s">
        <v>946</v>
      </c>
      <c r="F1069" s="81">
        <v>1554</v>
      </c>
      <c r="G1069" s="82">
        <v>2641</v>
      </c>
      <c r="H1069" s="41" t="s">
        <v>180</v>
      </c>
      <c r="I1069" s="84" t="s">
        <v>236</v>
      </c>
    </row>
    <row r="1070" spans="1:10" s="13" customFormat="1" ht="28.5" customHeight="1" x14ac:dyDescent="0.2">
      <c r="A1070" s="35">
        <f t="shared" si="34"/>
        <v>1040</v>
      </c>
      <c r="B1070" s="2" t="s">
        <v>784</v>
      </c>
      <c r="C1070" s="2" t="s">
        <v>46</v>
      </c>
      <c r="D1070" s="2">
        <v>2016.12</v>
      </c>
      <c r="E1070" s="37" t="s">
        <v>945</v>
      </c>
      <c r="F1070" s="38">
        <v>2672</v>
      </c>
      <c r="G1070" s="38">
        <v>5849</v>
      </c>
      <c r="H1070" s="41" t="s">
        <v>180</v>
      </c>
      <c r="I1070" s="84" t="s">
        <v>236</v>
      </c>
    </row>
    <row r="1071" spans="1:10" s="13" customFormat="1" ht="28.5" customHeight="1" x14ac:dyDescent="0.2">
      <c r="A1071" s="35">
        <f t="shared" ref="A1071:A1128" si="35">ROW()-30</f>
        <v>1041</v>
      </c>
      <c r="B1071" s="2" t="s">
        <v>807</v>
      </c>
      <c r="C1071" s="2" t="s">
        <v>2195</v>
      </c>
      <c r="D1071" s="2">
        <v>2017.3</v>
      </c>
      <c r="E1071" s="37" t="s">
        <v>958</v>
      </c>
      <c r="F1071" s="38">
        <v>1654</v>
      </c>
      <c r="G1071" s="38">
        <v>2658</v>
      </c>
      <c r="H1071" s="83" t="s">
        <v>109</v>
      </c>
      <c r="I1071" s="84" t="s">
        <v>236</v>
      </c>
    </row>
    <row r="1072" spans="1:10" s="13" customFormat="1" ht="28.5" customHeight="1" x14ac:dyDescent="0.2">
      <c r="A1072" s="35">
        <f t="shared" si="35"/>
        <v>1042</v>
      </c>
      <c r="B1072" s="2" t="s">
        <v>812</v>
      </c>
      <c r="C1072" s="2" t="s">
        <v>46</v>
      </c>
      <c r="D1072" s="2">
        <v>2017.3</v>
      </c>
      <c r="E1072" s="37" t="s">
        <v>962</v>
      </c>
      <c r="F1072" s="38">
        <v>1942</v>
      </c>
      <c r="G1072" s="38">
        <v>3187</v>
      </c>
      <c r="H1072" s="83" t="s">
        <v>109</v>
      </c>
      <c r="I1072" s="84" t="s">
        <v>236</v>
      </c>
    </row>
    <row r="1073" spans="1:10" s="13" customFormat="1" ht="28.5" customHeight="1" x14ac:dyDescent="0.2">
      <c r="A1073" s="35">
        <f t="shared" si="35"/>
        <v>1043</v>
      </c>
      <c r="B1073" s="89" t="s">
        <v>1371</v>
      </c>
      <c r="C1073" s="2" t="s">
        <v>46</v>
      </c>
      <c r="D1073" s="2">
        <v>2017.4</v>
      </c>
      <c r="E1073" s="37" t="s">
        <v>968</v>
      </c>
      <c r="F1073" s="38">
        <v>2218</v>
      </c>
      <c r="G1073" s="38">
        <v>4098</v>
      </c>
      <c r="H1073" s="41" t="s">
        <v>109</v>
      </c>
      <c r="I1073" s="84" t="s">
        <v>236</v>
      </c>
    </row>
    <row r="1074" spans="1:10" s="13" customFormat="1" ht="28.5" customHeight="1" x14ac:dyDescent="0.2">
      <c r="A1074" s="35">
        <f t="shared" si="35"/>
        <v>1044</v>
      </c>
      <c r="B1074" s="89" t="s">
        <v>1386</v>
      </c>
      <c r="C1074" s="2" t="s">
        <v>46</v>
      </c>
      <c r="D1074" s="2">
        <v>2017.4</v>
      </c>
      <c r="E1074" s="37" t="s">
        <v>973</v>
      </c>
      <c r="F1074" s="38">
        <v>1404</v>
      </c>
      <c r="G1074" s="38">
        <v>2655</v>
      </c>
      <c r="H1074" s="41" t="s">
        <v>109</v>
      </c>
      <c r="I1074" s="84" t="s">
        <v>236</v>
      </c>
    </row>
    <row r="1075" spans="1:10" s="13" customFormat="1" ht="28.5" customHeight="1" x14ac:dyDescent="0.2">
      <c r="A1075" s="35">
        <f t="shared" si="35"/>
        <v>1045</v>
      </c>
      <c r="B1075" s="2" t="s">
        <v>822</v>
      </c>
      <c r="C1075" s="2" t="s">
        <v>46</v>
      </c>
      <c r="D1075" s="2">
        <v>2017.5</v>
      </c>
      <c r="E1075" s="37" t="s">
        <v>931</v>
      </c>
      <c r="F1075" s="38">
        <v>1096</v>
      </c>
      <c r="G1075" s="38">
        <v>3192</v>
      </c>
      <c r="H1075" s="41" t="s">
        <v>109</v>
      </c>
      <c r="I1075" s="84" t="s">
        <v>236</v>
      </c>
    </row>
    <row r="1076" spans="1:10" s="13" customFormat="1" ht="28.5" customHeight="1" x14ac:dyDescent="0.2">
      <c r="A1076" s="35">
        <f t="shared" si="35"/>
        <v>1046</v>
      </c>
      <c r="B1076" s="2" t="s">
        <v>829</v>
      </c>
      <c r="C1076" s="2" t="s">
        <v>2195</v>
      </c>
      <c r="D1076" s="2">
        <v>2017.5</v>
      </c>
      <c r="E1076" s="37" t="s">
        <v>925</v>
      </c>
      <c r="F1076" s="38">
        <v>1642</v>
      </c>
      <c r="G1076" s="38">
        <v>3211</v>
      </c>
      <c r="H1076" s="41" t="s">
        <v>109</v>
      </c>
      <c r="I1076" s="84" t="s">
        <v>236</v>
      </c>
    </row>
    <row r="1077" spans="1:10" s="13" customFormat="1" ht="28.5" customHeight="1" x14ac:dyDescent="0.2">
      <c r="A1077" s="35">
        <f t="shared" si="35"/>
        <v>1047</v>
      </c>
      <c r="B1077" s="89" t="s">
        <v>2244</v>
      </c>
      <c r="C1077" s="2" t="s">
        <v>2195</v>
      </c>
      <c r="D1077" s="2">
        <v>2017.6</v>
      </c>
      <c r="E1077" s="37" t="s">
        <v>920</v>
      </c>
      <c r="F1077" s="38">
        <v>1198</v>
      </c>
      <c r="G1077" s="38">
        <v>2446</v>
      </c>
      <c r="H1077" s="41" t="s">
        <v>6</v>
      </c>
      <c r="I1077" s="40" t="s">
        <v>236</v>
      </c>
    </row>
    <row r="1078" spans="1:10" s="13" customFormat="1" ht="28.5" customHeight="1" x14ac:dyDescent="0.2">
      <c r="A1078" s="35">
        <f t="shared" si="35"/>
        <v>1048</v>
      </c>
      <c r="B1078" s="89" t="s">
        <v>840</v>
      </c>
      <c r="C1078" s="2" t="s">
        <v>46</v>
      </c>
      <c r="D1078" s="2">
        <v>2017.6</v>
      </c>
      <c r="E1078" s="37" t="s">
        <v>921</v>
      </c>
      <c r="F1078" s="38">
        <v>1431</v>
      </c>
      <c r="G1078" s="38">
        <v>2602</v>
      </c>
      <c r="H1078" s="41" t="s">
        <v>180</v>
      </c>
      <c r="I1078" s="40" t="s">
        <v>236</v>
      </c>
    </row>
    <row r="1079" spans="1:10" s="13" customFormat="1" ht="28.5" customHeight="1" x14ac:dyDescent="0.2">
      <c r="A1079" s="35">
        <f t="shared" si="35"/>
        <v>1049</v>
      </c>
      <c r="B1079" s="89" t="s">
        <v>842</v>
      </c>
      <c r="C1079" s="2" t="s">
        <v>46</v>
      </c>
      <c r="D1079" s="2">
        <v>2017.6</v>
      </c>
      <c r="E1079" s="37" t="s">
        <v>919</v>
      </c>
      <c r="F1079" s="38">
        <v>1361</v>
      </c>
      <c r="G1079" s="38">
        <v>2435</v>
      </c>
      <c r="H1079" s="41" t="s">
        <v>180</v>
      </c>
      <c r="I1079" s="40" t="s">
        <v>236</v>
      </c>
    </row>
    <row r="1080" spans="1:10" s="13" customFormat="1" ht="28.5" customHeight="1" x14ac:dyDescent="0.2">
      <c r="A1080" s="35">
        <f t="shared" si="35"/>
        <v>1050</v>
      </c>
      <c r="B1080" s="89" t="s">
        <v>843</v>
      </c>
      <c r="C1080" s="2" t="s">
        <v>2195</v>
      </c>
      <c r="D1080" s="2">
        <v>2017.6</v>
      </c>
      <c r="E1080" s="37" t="s">
        <v>918</v>
      </c>
      <c r="F1080" s="38">
        <v>1365</v>
      </c>
      <c r="G1080" s="38">
        <v>2345</v>
      </c>
      <c r="H1080" s="41" t="s">
        <v>180</v>
      </c>
      <c r="I1080" s="40" t="s">
        <v>236</v>
      </c>
    </row>
    <row r="1081" spans="1:10" s="13" customFormat="1" ht="28.5" customHeight="1" x14ac:dyDescent="0.2">
      <c r="A1081" s="35">
        <f t="shared" si="35"/>
        <v>1051</v>
      </c>
      <c r="B1081" s="89" t="s">
        <v>848</v>
      </c>
      <c r="C1081" s="2" t="s">
        <v>46</v>
      </c>
      <c r="D1081" s="2">
        <v>2017.6</v>
      </c>
      <c r="E1081" s="37" t="s">
        <v>914</v>
      </c>
      <c r="F1081" s="38">
        <v>2366</v>
      </c>
      <c r="G1081" s="38">
        <v>3843</v>
      </c>
      <c r="H1081" s="41" t="s">
        <v>180</v>
      </c>
      <c r="I1081" s="40" t="s">
        <v>236</v>
      </c>
    </row>
    <row r="1082" spans="1:10" s="13" customFormat="1" ht="28.5" customHeight="1" x14ac:dyDescent="0.2">
      <c r="A1082" s="35">
        <f t="shared" si="35"/>
        <v>1052</v>
      </c>
      <c r="B1082" s="2" t="s">
        <v>854</v>
      </c>
      <c r="C1082" s="2" t="s">
        <v>46</v>
      </c>
      <c r="D1082" s="2">
        <v>2017.6</v>
      </c>
      <c r="E1082" s="37" t="s">
        <v>882</v>
      </c>
      <c r="F1082" s="38">
        <v>1591</v>
      </c>
      <c r="G1082" s="38">
        <v>2949</v>
      </c>
      <c r="H1082" s="41" t="s">
        <v>830</v>
      </c>
      <c r="I1082" s="40" t="s">
        <v>236</v>
      </c>
    </row>
    <row r="1083" spans="1:10" s="13" customFormat="1" ht="28.5" customHeight="1" x14ac:dyDescent="0.2">
      <c r="A1083" s="35">
        <f t="shared" si="35"/>
        <v>1053</v>
      </c>
      <c r="B1083" s="89" t="s">
        <v>2253</v>
      </c>
      <c r="C1083" s="2" t="s">
        <v>46</v>
      </c>
      <c r="D1083" s="2">
        <v>2017.8</v>
      </c>
      <c r="E1083" s="37" t="s">
        <v>882</v>
      </c>
      <c r="F1083" s="38">
        <v>984</v>
      </c>
      <c r="G1083" s="38">
        <v>1895</v>
      </c>
      <c r="H1083" s="41" t="s">
        <v>6</v>
      </c>
      <c r="I1083" s="40" t="s">
        <v>236</v>
      </c>
    </row>
    <row r="1084" spans="1:10" s="13" customFormat="1" ht="28.5" customHeight="1" x14ac:dyDescent="0.2">
      <c r="A1084" s="35">
        <f t="shared" si="35"/>
        <v>1054</v>
      </c>
      <c r="B1084" s="89" t="s">
        <v>876</v>
      </c>
      <c r="C1084" s="2" t="s">
        <v>2195</v>
      </c>
      <c r="D1084" s="2">
        <v>2017.8</v>
      </c>
      <c r="E1084" s="37" t="s">
        <v>880</v>
      </c>
      <c r="F1084" s="38">
        <v>1630</v>
      </c>
      <c r="G1084" s="38">
        <v>3308</v>
      </c>
      <c r="H1084" s="41" t="s">
        <v>109</v>
      </c>
      <c r="I1084" s="40" t="s">
        <v>236</v>
      </c>
    </row>
    <row r="1085" spans="1:10" s="13" customFormat="1" ht="28.5" customHeight="1" x14ac:dyDescent="0.2">
      <c r="A1085" s="35">
        <f t="shared" si="35"/>
        <v>1055</v>
      </c>
      <c r="B1085" s="89" t="s">
        <v>1413</v>
      </c>
      <c r="C1085" s="2" t="s">
        <v>2195</v>
      </c>
      <c r="D1085" s="2">
        <v>2017.11</v>
      </c>
      <c r="E1085" s="37" t="s">
        <v>945</v>
      </c>
      <c r="F1085" s="38">
        <v>1357</v>
      </c>
      <c r="G1085" s="38">
        <v>2721</v>
      </c>
      <c r="H1085" s="41" t="s">
        <v>180</v>
      </c>
      <c r="I1085" s="40" t="s">
        <v>236</v>
      </c>
    </row>
    <row r="1086" spans="1:10" s="13" customFormat="1" ht="28.5" customHeight="1" x14ac:dyDescent="0.2">
      <c r="A1086" s="35">
        <f t="shared" si="35"/>
        <v>1056</v>
      </c>
      <c r="B1086" s="89" t="s">
        <v>1414</v>
      </c>
      <c r="C1086" s="2" t="s">
        <v>46</v>
      </c>
      <c r="D1086" s="2">
        <v>2017.11</v>
      </c>
      <c r="E1086" s="37" t="s">
        <v>1106</v>
      </c>
      <c r="F1086" s="38">
        <v>1364</v>
      </c>
      <c r="G1086" s="38">
        <v>2823</v>
      </c>
      <c r="H1086" s="41" t="s">
        <v>180</v>
      </c>
      <c r="I1086" s="40" t="s">
        <v>236</v>
      </c>
    </row>
    <row r="1087" spans="1:10" s="13" customFormat="1" ht="28.5" customHeight="1" x14ac:dyDescent="0.2">
      <c r="A1087" s="35">
        <f t="shared" si="35"/>
        <v>1057</v>
      </c>
      <c r="B1087" s="89" t="s">
        <v>1442</v>
      </c>
      <c r="C1087" s="2" t="s">
        <v>46</v>
      </c>
      <c r="D1087" s="2">
        <v>2017.12</v>
      </c>
      <c r="E1087" s="201" t="s">
        <v>1443</v>
      </c>
      <c r="F1087" s="38">
        <v>1598</v>
      </c>
      <c r="G1087" s="38">
        <v>3031</v>
      </c>
      <c r="H1087" s="41" t="s">
        <v>109</v>
      </c>
      <c r="I1087" s="40" t="s">
        <v>236</v>
      </c>
    </row>
    <row r="1088" spans="1:10" s="13" customFormat="1" ht="28.5" customHeight="1" x14ac:dyDescent="0.2">
      <c r="A1088" s="35">
        <f t="shared" si="35"/>
        <v>1058</v>
      </c>
      <c r="B1088" s="89" t="s">
        <v>1440</v>
      </c>
      <c r="C1088" s="2" t="s">
        <v>2170</v>
      </c>
      <c r="D1088" s="2">
        <v>2018.1</v>
      </c>
      <c r="E1088" s="37" t="s">
        <v>1467</v>
      </c>
      <c r="F1088" s="38">
        <v>1501</v>
      </c>
      <c r="G1088" s="38">
        <v>2810</v>
      </c>
      <c r="H1088" s="41" t="s">
        <v>180</v>
      </c>
      <c r="I1088" s="40" t="s">
        <v>236</v>
      </c>
      <c r="J1088" s="141"/>
    </row>
    <row r="1089" spans="1:10" s="13" customFormat="1" ht="28.5" customHeight="1" x14ac:dyDescent="0.2">
      <c r="A1089" s="35">
        <f t="shared" si="35"/>
        <v>1059</v>
      </c>
      <c r="B1089" s="2" t="s">
        <v>1462</v>
      </c>
      <c r="C1089" s="2" t="s">
        <v>2195</v>
      </c>
      <c r="D1089" s="2">
        <v>2018.1</v>
      </c>
      <c r="E1089" s="37" t="s">
        <v>1468</v>
      </c>
      <c r="F1089" s="38">
        <v>1199</v>
      </c>
      <c r="G1089" s="38">
        <v>1854</v>
      </c>
      <c r="H1089" s="41" t="s">
        <v>180</v>
      </c>
      <c r="I1089" s="40" t="s">
        <v>236</v>
      </c>
      <c r="J1089" s="141" t="s">
        <v>1847</v>
      </c>
    </row>
    <row r="1090" spans="1:10" s="13" customFormat="1" ht="28.5" customHeight="1" x14ac:dyDescent="0.2">
      <c r="A1090" s="35">
        <f t="shared" si="35"/>
        <v>1060</v>
      </c>
      <c r="B1090" s="2" t="s">
        <v>1463</v>
      </c>
      <c r="C1090" s="2" t="s">
        <v>2257</v>
      </c>
      <c r="D1090" s="2">
        <v>2018.1</v>
      </c>
      <c r="E1090" s="37" t="s">
        <v>1469</v>
      </c>
      <c r="F1090" s="38">
        <v>1448</v>
      </c>
      <c r="G1090" s="38">
        <v>2773</v>
      </c>
      <c r="H1090" s="41" t="s">
        <v>180</v>
      </c>
      <c r="I1090" s="40" t="s">
        <v>236</v>
      </c>
      <c r="J1090" s="90"/>
    </row>
    <row r="1091" spans="1:10" s="13" customFormat="1" ht="28.5" customHeight="1" x14ac:dyDescent="0.2">
      <c r="A1091" s="35">
        <f t="shared" si="35"/>
        <v>1061</v>
      </c>
      <c r="B1091" s="2" t="s">
        <v>1478</v>
      </c>
      <c r="C1091" s="2" t="s">
        <v>2190</v>
      </c>
      <c r="D1091" s="2">
        <v>2018.2</v>
      </c>
      <c r="E1091" s="37" t="s">
        <v>1140</v>
      </c>
      <c r="F1091" s="38">
        <v>1612</v>
      </c>
      <c r="G1091" s="38">
        <v>2738</v>
      </c>
      <c r="H1091" s="41" t="s">
        <v>6</v>
      </c>
      <c r="I1091" s="40" t="s">
        <v>188</v>
      </c>
      <c r="J1091" s="141" t="s">
        <v>550</v>
      </c>
    </row>
    <row r="1092" spans="1:10" s="13" customFormat="1" ht="28.5" customHeight="1" x14ac:dyDescent="0.2">
      <c r="A1092" s="35">
        <f t="shared" si="35"/>
        <v>1062</v>
      </c>
      <c r="B1092" s="49" t="s">
        <v>1483</v>
      </c>
      <c r="C1092" s="49" t="s">
        <v>2259</v>
      </c>
      <c r="D1092" s="49">
        <v>2018.2</v>
      </c>
      <c r="E1092" s="68" t="s">
        <v>1489</v>
      </c>
      <c r="F1092" s="69">
        <v>1402</v>
      </c>
      <c r="G1092" s="69">
        <v>2264</v>
      </c>
      <c r="H1092" s="70" t="s">
        <v>6</v>
      </c>
      <c r="I1092" s="71" t="s">
        <v>188</v>
      </c>
      <c r="J1092" s="141"/>
    </row>
    <row r="1093" spans="1:10" s="13" customFormat="1" ht="28.5" customHeight="1" x14ac:dyDescent="0.2">
      <c r="A1093" s="35">
        <f t="shared" si="35"/>
        <v>1063</v>
      </c>
      <c r="B1093" s="30" t="s">
        <v>1496</v>
      </c>
      <c r="C1093" s="30" t="s">
        <v>2259</v>
      </c>
      <c r="D1093" s="30">
        <v>2018.3</v>
      </c>
      <c r="E1093" s="31" t="s">
        <v>1117</v>
      </c>
      <c r="F1093" s="32">
        <v>1435</v>
      </c>
      <c r="G1093" s="32">
        <v>2867</v>
      </c>
      <c r="H1093" s="33" t="s">
        <v>6</v>
      </c>
      <c r="I1093" s="34" t="s">
        <v>188</v>
      </c>
      <c r="J1093" s="141" t="s">
        <v>550</v>
      </c>
    </row>
    <row r="1094" spans="1:10" s="13" customFormat="1" ht="28.5" customHeight="1" x14ac:dyDescent="0.2">
      <c r="A1094" s="35">
        <f t="shared" si="35"/>
        <v>1064</v>
      </c>
      <c r="B1094" s="89" t="s">
        <v>1517</v>
      </c>
      <c r="C1094" s="2" t="s">
        <v>46</v>
      </c>
      <c r="D1094" s="2">
        <v>2018.4</v>
      </c>
      <c r="E1094" s="201" t="s">
        <v>1531</v>
      </c>
      <c r="F1094" s="38">
        <v>1265</v>
      </c>
      <c r="G1094" s="38">
        <v>1954</v>
      </c>
      <c r="H1094" s="41" t="s">
        <v>109</v>
      </c>
      <c r="I1094" s="40" t="s">
        <v>188</v>
      </c>
      <c r="J1094" s="141"/>
    </row>
    <row r="1095" spans="1:10" s="13" customFormat="1" ht="28.5" customHeight="1" x14ac:dyDescent="0.2">
      <c r="A1095" s="35">
        <f t="shared" si="35"/>
        <v>1065</v>
      </c>
      <c r="B1095" s="2" t="s">
        <v>1521</v>
      </c>
      <c r="C1095" s="2" t="s">
        <v>2116</v>
      </c>
      <c r="D1095" s="2">
        <v>2018.4</v>
      </c>
      <c r="E1095" s="198" t="s">
        <v>1536</v>
      </c>
      <c r="F1095" s="38">
        <v>1624</v>
      </c>
      <c r="G1095" s="38">
        <v>3172</v>
      </c>
      <c r="H1095" s="41" t="s">
        <v>109</v>
      </c>
      <c r="I1095" s="40" t="s">
        <v>188</v>
      </c>
      <c r="J1095" s="141"/>
    </row>
    <row r="1096" spans="1:10" s="13" customFormat="1" ht="28.5" customHeight="1" x14ac:dyDescent="0.2">
      <c r="A1096" s="35">
        <f t="shared" si="35"/>
        <v>1066</v>
      </c>
      <c r="B1096" s="89" t="s">
        <v>1528</v>
      </c>
      <c r="C1096" s="2" t="s">
        <v>2116</v>
      </c>
      <c r="D1096" s="2">
        <v>2018.4</v>
      </c>
      <c r="E1096" s="201" t="s">
        <v>1541</v>
      </c>
      <c r="F1096" s="38">
        <v>1426</v>
      </c>
      <c r="G1096" s="38">
        <v>2940</v>
      </c>
      <c r="H1096" s="41" t="s">
        <v>109</v>
      </c>
      <c r="I1096" s="40" t="s">
        <v>188</v>
      </c>
      <c r="J1096" s="141" t="s">
        <v>550</v>
      </c>
    </row>
    <row r="1097" spans="1:10" s="13" customFormat="1" ht="28.5" customHeight="1" x14ac:dyDescent="0.2">
      <c r="A1097" s="35">
        <f t="shared" si="35"/>
        <v>1067</v>
      </c>
      <c r="B1097" s="89" t="s">
        <v>1572</v>
      </c>
      <c r="C1097" s="2" t="s">
        <v>2116</v>
      </c>
      <c r="D1097" s="2">
        <v>2018.5</v>
      </c>
      <c r="E1097" s="37" t="s">
        <v>1558</v>
      </c>
      <c r="F1097" s="38">
        <v>1813</v>
      </c>
      <c r="G1097" s="38">
        <v>3412</v>
      </c>
      <c r="H1097" s="41" t="s">
        <v>6</v>
      </c>
      <c r="I1097" s="40" t="s">
        <v>1571</v>
      </c>
      <c r="J1097" s="141"/>
    </row>
    <row r="1098" spans="1:10" s="13" customFormat="1" ht="28.5" customHeight="1" x14ac:dyDescent="0.2">
      <c r="A1098" s="35">
        <f t="shared" si="35"/>
        <v>1068</v>
      </c>
      <c r="B1098" s="89" t="s">
        <v>1554</v>
      </c>
      <c r="C1098" s="2" t="s">
        <v>46</v>
      </c>
      <c r="D1098" s="2">
        <v>2018.5</v>
      </c>
      <c r="E1098" s="37" t="s">
        <v>1467</v>
      </c>
      <c r="F1098" s="38">
        <v>1428</v>
      </c>
      <c r="G1098" s="38">
        <v>2821</v>
      </c>
      <c r="H1098" s="41" t="s">
        <v>6</v>
      </c>
      <c r="I1098" s="40" t="s">
        <v>188</v>
      </c>
      <c r="J1098" s="141"/>
    </row>
    <row r="1099" spans="1:10" s="13" customFormat="1" ht="28.5" customHeight="1" x14ac:dyDescent="0.2">
      <c r="A1099" s="35">
        <f t="shared" si="35"/>
        <v>1069</v>
      </c>
      <c r="B1099" s="89" t="s">
        <v>1588</v>
      </c>
      <c r="C1099" s="2" t="s">
        <v>46</v>
      </c>
      <c r="D1099" s="2">
        <v>2018.6</v>
      </c>
      <c r="E1099" s="37" t="s">
        <v>912</v>
      </c>
      <c r="F1099" s="38">
        <v>1441</v>
      </c>
      <c r="G1099" s="38">
        <v>2782</v>
      </c>
      <c r="H1099" s="41" t="s">
        <v>180</v>
      </c>
      <c r="I1099" s="40" t="s">
        <v>1598</v>
      </c>
      <c r="J1099" s="141"/>
    </row>
    <row r="1100" spans="1:10" s="13" customFormat="1" ht="28.5" customHeight="1" x14ac:dyDescent="0.2">
      <c r="A1100" s="35">
        <f t="shared" si="35"/>
        <v>1070</v>
      </c>
      <c r="B1100" s="2" t="s">
        <v>1589</v>
      </c>
      <c r="C1100" s="2" t="s">
        <v>46</v>
      </c>
      <c r="D1100" s="2">
        <v>2018.6</v>
      </c>
      <c r="E1100" s="37" t="s">
        <v>914</v>
      </c>
      <c r="F1100" s="38">
        <v>1431</v>
      </c>
      <c r="G1100" s="38">
        <v>1989</v>
      </c>
      <c r="H1100" s="41" t="s">
        <v>180</v>
      </c>
      <c r="I1100" s="40" t="s">
        <v>1603</v>
      </c>
      <c r="J1100" s="141"/>
    </row>
    <row r="1101" spans="1:10" s="13" customFormat="1" ht="28.5" customHeight="1" x14ac:dyDescent="0.2">
      <c r="A1101" s="35">
        <f t="shared" si="35"/>
        <v>1071</v>
      </c>
      <c r="B1101" s="2" t="s">
        <v>1593</v>
      </c>
      <c r="C1101" s="2" t="s">
        <v>46</v>
      </c>
      <c r="D1101" s="2">
        <v>2018.6</v>
      </c>
      <c r="E1101" s="37" t="s">
        <v>1604</v>
      </c>
      <c r="F1101" s="38">
        <v>1323</v>
      </c>
      <c r="G1101" s="38">
        <v>2066</v>
      </c>
      <c r="H1101" s="41" t="s">
        <v>180</v>
      </c>
      <c r="I1101" s="40" t="s">
        <v>188</v>
      </c>
      <c r="J1101" s="141"/>
    </row>
    <row r="1102" spans="1:10" s="13" customFormat="1" ht="28.5" customHeight="1" x14ac:dyDescent="0.2">
      <c r="A1102" s="35">
        <f t="shared" si="35"/>
        <v>1072</v>
      </c>
      <c r="B1102" s="2" t="s">
        <v>1646</v>
      </c>
      <c r="C1102" s="2" t="s">
        <v>46</v>
      </c>
      <c r="D1102" s="2">
        <v>2018.7</v>
      </c>
      <c r="E1102" s="37" t="s">
        <v>1647</v>
      </c>
      <c r="F1102" s="38">
        <v>1453</v>
      </c>
      <c r="G1102" s="38">
        <v>2301</v>
      </c>
      <c r="H1102" s="41" t="s">
        <v>1655</v>
      </c>
      <c r="I1102" s="40" t="s">
        <v>1651</v>
      </c>
      <c r="J1102" s="141"/>
    </row>
    <row r="1103" spans="1:10" s="13" customFormat="1" ht="28.5" customHeight="1" x14ac:dyDescent="0.2">
      <c r="A1103" s="35">
        <f t="shared" si="35"/>
        <v>1073</v>
      </c>
      <c r="B1103" s="2" t="s">
        <v>1701</v>
      </c>
      <c r="C1103" s="2" t="s">
        <v>2265</v>
      </c>
      <c r="D1103" s="2">
        <v>2018.8</v>
      </c>
      <c r="E1103" s="198" t="s">
        <v>1335</v>
      </c>
      <c r="F1103" s="38">
        <v>1435</v>
      </c>
      <c r="G1103" s="38">
        <v>2739</v>
      </c>
      <c r="H1103" s="41" t="s">
        <v>1662</v>
      </c>
      <c r="I1103" s="40" t="s">
        <v>1652</v>
      </c>
      <c r="J1103" s="141"/>
    </row>
    <row r="1104" spans="1:10" s="13" customFormat="1" ht="28.5" customHeight="1" x14ac:dyDescent="0.2">
      <c r="A1104" s="35">
        <f t="shared" si="35"/>
        <v>1074</v>
      </c>
      <c r="B1104" s="2" t="s">
        <v>1710</v>
      </c>
      <c r="C1104" s="2" t="s">
        <v>2171</v>
      </c>
      <c r="D1104" s="2">
        <v>2018.8</v>
      </c>
      <c r="E1104" s="201" t="s">
        <v>1668</v>
      </c>
      <c r="F1104" s="38">
        <v>1466</v>
      </c>
      <c r="G1104" s="38">
        <v>2955</v>
      </c>
      <c r="H1104" s="41" t="s">
        <v>109</v>
      </c>
      <c r="I1104" s="40" t="s">
        <v>188</v>
      </c>
      <c r="J1104" s="141"/>
    </row>
    <row r="1105" spans="1:10" s="13" customFormat="1" ht="28.5" customHeight="1" x14ac:dyDescent="0.2">
      <c r="A1105" s="35">
        <f t="shared" si="35"/>
        <v>1075</v>
      </c>
      <c r="B1105" s="89" t="s">
        <v>1686</v>
      </c>
      <c r="C1105" s="180" t="s">
        <v>2116</v>
      </c>
      <c r="D1105" s="2">
        <v>2018.9</v>
      </c>
      <c r="E1105" s="37" t="s">
        <v>1508</v>
      </c>
      <c r="F1105" s="219">
        <v>1156</v>
      </c>
      <c r="G1105" s="219">
        <v>3502</v>
      </c>
      <c r="H1105" s="233" t="s">
        <v>181</v>
      </c>
      <c r="I1105" s="257" t="s">
        <v>236</v>
      </c>
      <c r="J1105" s="141"/>
    </row>
    <row r="1106" spans="1:10" s="13" customFormat="1" ht="28.5" customHeight="1" x14ac:dyDescent="0.2">
      <c r="A1106" s="35">
        <f t="shared" si="35"/>
        <v>1076</v>
      </c>
      <c r="B1106" s="2" t="s">
        <v>1678</v>
      </c>
      <c r="C1106" s="87" t="s">
        <v>46</v>
      </c>
      <c r="D1106" s="2">
        <v>2018.9</v>
      </c>
      <c r="E1106" s="37" t="s">
        <v>1681</v>
      </c>
      <c r="F1106" s="219">
        <v>1570</v>
      </c>
      <c r="G1106" s="219">
        <v>2326</v>
      </c>
      <c r="H1106" s="233" t="s">
        <v>181</v>
      </c>
      <c r="I1106" s="257" t="s">
        <v>236</v>
      </c>
      <c r="J1106" s="141" t="s">
        <v>550</v>
      </c>
    </row>
    <row r="1107" spans="1:10" s="13" customFormat="1" ht="28.5" customHeight="1" x14ac:dyDescent="0.2">
      <c r="A1107" s="35">
        <f t="shared" si="35"/>
        <v>1077</v>
      </c>
      <c r="B1107" s="89" t="s">
        <v>1676</v>
      </c>
      <c r="C1107" s="87" t="s">
        <v>2116</v>
      </c>
      <c r="D1107" s="2">
        <v>2018.9</v>
      </c>
      <c r="E1107" s="37" t="s">
        <v>1566</v>
      </c>
      <c r="F1107" s="219">
        <v>1390</v>
      </c>
      <c r="G1107" s="219">
        <v>2738</v>
      </c>
      <c r="H1107" s="233" t="s">
        <v>181</v>
      </c>
      <c r="I1107" s="257" t="s">
        <v>236</v>
      </c>
      <c r="J1107" s="141" t="s">
        <v>550</v>
      </c>
    </row>
    <row r="1108" spans="1:10" s="13" customFormat="1" ht="28.5" customHeight="1" x14ac:dyDescent="0.2">
      <c r="A1108" s="35">
        <f t="shared" si="35"/>
        <v>1078</v>
      </c>
      <c r="B1108" s="2" t="s">
        <v>1754</v>
      </c>
      <c r="C1108" s="87" t="s">
        <v>2116</v>
      </c>
      <c r="D1108" s="2">
        <v>2018.11</v>
      </c>
      <c r="E1108" s="37" t="s">
        <v>1467</v>
      </c>
      <c r="F1108" s="219">
        <v>1957</v>
      </c>
      <c r="G1108" s="219">
        <v>3308</v>
      </c>
      <c r="H1108" s="41" t="s">
        <v>109</v>
      </c>
      <c r="I1108" s="257" t="s">
        <v>188</v>
      </c>
      <c r="J1108" s="141"/>
    </row>
    <row r="1109" spans="1:10" s="13" customFormat="1" ht="28.5" customHeight="1" x14ac:dyDescent="0.2">
      <c r="A1109" s="35">
        <f t="shared" si="35"/>
        <v>1079</v>
      </c>
      <c r="B1109" s="2" t="s">
        <v>1797</v>
      </c>
      <c r="C1109" s="180" t="s">
        <v>2269</v>
      </c>
      <c r="D1109" s="2">
        <v>2018.12</v>
      </c>
      <c r="E1109" s="199" t="s">
        <v>1798</v>
      </c>
      <c r="F1109" s="38">
        <v>1329</v>
      </c>
      <c r="G1109" s="38">
        <v>2642</v>
      </c>
      <c r="H1109" s="233" t="s">
        <v>109</v>
      </c>
      <c r="I1109" s="257" t="s">
        <v>146</v>
      </c>
      <c r="J1109" s="141"/>
    </row>
    <row r="1110" spans="1:10" s="13" customFormat="1" ht="28.5" customHeight="1" x14ac:dyDescent="0.2">
      <c r="A1110" s="35">
        <f t="shared" si="35"/>
        <v>1080</v>
      </c>
      <c r="B1110" s="2" t="s">
        <v>1801</v>
      </c>
      <c r="C1110" s="180" t="s">
        <v>46</v>
      </c>
      <c r="D1110" s="2">
        <v>2018.12</v>
      </c>
      <c r="E1110" s="199" t="s">
        <v>1802</v>
      </c>
      <c r="F1110" s="38">
        <v>1641</v>
      </c>
      <c r="G1110" s="38">
        <v>3238</v>
      </c>
      <c r="H1110" s="233" t="s">
        <v>109</v>
      </c>
      <c r="I1110" s="257" t="s">
        <v>146</v>
      </c>
      <c r="J1110" s="141"/>
    </row>
    <row r="1111" spans="1:10" s="13" customFormat="1" ht="28.5" customHeight="1" x14ac:dyDescent="0.2">
      <c r="A1111" s="35">
        <f t="shared" si="35"/>
        <v>1081</v>
      </c>
      <c r="B1111" s="2" t="s">
        <v>1803</v>
      </c>
      <c r="C1111" s="180" t="s">
        <v>46</v>
      </c>
      <c r="D1111" s="2">
        <v>2018.12</v>
      </c>
      <c r="E1111" s="199" t="s">
        <v>1802</v>
      </c>
      <c r="F1111" s="38">
        <v>22</v>
      </c>
      <c r="G1111" s="38">
        <v>32</v>
      </c>
      <c r="H1111" s="233" t="s">
        <v>265</v>
      </c>
      <c r="I1111" s="257" t="s">
        <v>265</v>
      </c>
      <c r="J1111" s="141"/>
    </row>
    <row r="1112" spans="1:10" s="13" customFormat="1" ht="28.5" customHeight="1" x14ac:dyDescent="0.2">
      <c r="A1112" s="35">
        <f t="shared" si="35"/>
        <v>1082</v>
      </c>
      <c r="B1112" s="2" t="s">
        <v>1843</v>
      </c>
      <c r="C1112" s="37" t="s">
        <v>2272</v>
      </c>
      <c r="D1112" s="199">
        <v>2019.1</v>
      </c>
      <c r="E1112" s="2" t="s">
        <v>1844</v>
      </c>
      <c r="F1112" s="81">
        <v>1491</v>
      </c>
      <c r="G1112" s="81">
        <v>2274</v>
      </c>
      <c r="H1112" s="284" t="s">
        <v>181</v>
      </c>
      <c r="I1112" s="285" t="s">
        <v>146</v>
      </c>
      <c r="J1112" s="141"/>
    </row>
    <row r="1113" spans="1:10" s="13" customFormat="1" ht="28.5" customHeight="1" x14ac:dyDescent="0.2">
      <c r="A1113" s="35">
        <f t="shared" si="35"/>
        <v>1083</v>
      </c>
      <c r="B1113" s="2" t="s">
        <v>1860</v>
      </c>
      <c r="C1113" s="37" t="s">
        <v>2116</v>
      </c>
      <c r="D1113" s="199">
        <v>2019.2</v>
      </c>
      <c r="E1113" s="2" t="s">
        <v>1868</v>
      </c>
      <c r="F1113" s="81">
        <v>1537</v>
      </c>
      <c r="G1113" s="81">
        <v>2378</v>
      </c>
      <c r="H1113" s="281" t="s">
        <v>109</v>
      </c>
      <c r="I1113" s="282" t="s">
        <v>146</v>
      </c>
      <c r="J1113" s="141" t="s">
        <v>1926</v>
      </c>
    </row>
    <row r="1114" spans="1:10" s="13" customFormat="1" ht="28.5" customHeight="1" x14ac:dyDescent="0.2">
      <c r="A1114" s="35">
        <f t="shared" si="35"/>
        <v>1084</v>
      </c>
      <c r="B1114" s="2" t="s">
        <v>2398</v>
      </c>
      <c r="C1114" s="180" t="s">
        <v>46</v>
      </c>
      <c r="D1114" s="2">
        <v>2019.4</v>
      </c>
      <c r="E1114" s="199" t="s">
        <v>2399</v>
      </c>
      <c r="F1114" s="38">
        <v>3090</v>
      </c>
      <c r="G1114" s="38">
        <v>6506</v>
      </c>
      <c r="H1114" s="233" t="s">
        <v>181</v>
      </c>
      <c r="I1114" s="257" t="s">
        <v>236</v>
      </c>
      <c r="J1114" s="141"/>
    </row>
    <row r="1115" spans="1:10" s="13" customFormat="1" ht="28.5" customHeight="1" x14ac:dyDescent="0.2">
      <c r="A1115" s="35">
        <f t="shared" si="35"/>
        <v>1085</v>
      </c>
      <c r="B1115" s="2" t="s">
        <v>1936</v>
      </c>
      <c r="C1115" s="180" t="s">
        <v>2259</v>
      </c>
      <c r="D1115" s="2">
        <v>2019.5</v>
      </c>
      <c r="E1115" s="199" t="s">
        <v>1562</v>
      </c>
      <c r="F1115" s="38">
        <v>1699</v>
      </c>
      <c r="G1115" s="38">
        <v>3425</v>
      </c>
      <c r="H1115" s="233" t="s">
        <v>181</v>
      </c>
      <c r="I1115" s="257" t="s">
        <v>236</v>
      </c>
      <c r="J1115" s="141" t="s">
        <v>1787</v>
      </c>
    </row>
    <row r="1116" spans="1:10" s="13" customFormat="1" ht="28.5" customHeight="1" x14ac:dyDescent="0.2">
      <c r="A1116" s="35">
        <f t="shared" si="35"/>
        <v>1086</v>
      </c>
      <c r="B1116" s="2" t="s">
        <v>1940</v>
      </c>
      <c r="C1116" s="180" t="s">
        <v>2170</v>
      </c>
      <c r="D1116" s="2">
        <v>2019.5</v>
      </c>
      <c r="E1116" s="199" t="s">
        <v>1944</v>
      </c>
      <c r="F1116" s="38">
        <v>1398</v>
      </c>
      <c r="G1116" s="38">
        <v>2357</v>
      </c>
      <c r="H1116" s="233" t="s">
        <v>181</v>
      </c>
      <c r="I1116" s="257" t="s">
        <v>236</v>
      </c>
      <c r="J1116" s="141"/>
    </row>
    <row r="1117" spans="1:10" s="13" customFormat="1" ht="28.5" customHeight="1" x14ac:dyDescent="0.2">
      <c r="A1117" s="35">
        <f t="shared" si="35"/>
        <v>1087</v>
      </c>
      <c r="B1117" s="2" t="s">
        <v>1946</v>
      </c>
      <c r="C1117" s="180" t="s">
        <v>2116</v>
      </c>
      <c r="D1117" s="2">
        <v>2019.6</v>
      </c>
      <c r="E1117" s="199" t="s">
        <v>1951</v>
      </c>
      <c r="F1117" s="38">
        <v>2273</v>
      </c>
      <c r="G1117" s="38">
        <v>4672</v>
      </c>
      <c r="H1117" s="233" t="s">
        <v>1904</v>
      </c>
      <c r="I1117" s="257" t="s">
        <v>146</v>
      </c>
      <c r="J1117" s="143"/>
    </row>
    <row r="1118" spans="1:10" s="13" customFormat="1" ht="28.5" customHeight="1" x14ac:dyDescent="0.2">
      <c r="A1118" s="35">
        <f t="shared" si="35"/>
        <v>1088</v>
      </c>
      <c r="B1118" s="2" t="s">
        <v>1965</v>
      </c>
      <c r="C1118" s="180" t="s">
        <v>2116</v>
      </c>
      <c r="D1118" s="2">
        <v>2019.6</v>
      </c>
      <c r="E1118" s="199" t="s">
        <v>1456</v>
      </c>
      <c r="F1118" s="38">
        <v>1534</v>
      </c>
      <c r="G1118" s="38">
        <v>3073</v>
      </c>
      <c r="H1118" s="233" t="s">
        <v>1904</v>
      </c>
      <c r="I1118" s="257" t="s">
        <v>146</v>
      </c>
      <c r="J1118" s="141"/>
    </row>
    <row r="1119" spans="1:10" s="13" customFormat="1" ht="28.5" customHeight="1" x14ac:dyDescent="0.2">
      <c r="A1119" s="35">
        <f t="shared" si="35"/>
        <v>1089</v>
      </c>
      <c r="B1119" s="2" t="s">
        <v>1982</v>
      </c>
      <c r="C1119" s="180" t="s">
        <v>2116</v>
      </c>
      <c r="D1119" s="2">
        <v>2019.7</v>
      </c>
      <c r="E1119" s="199" t="s">
        <v>1975</v>
      </c>
      <c r="F1119" s="38">
        <v>1698</v>
      </c>
      <c r="G1119" s="38">
        <v>2810</v>
      </c>
      <c r="H1119" s="233" t="s">
        <v>1904</v>
      </c>
      <c r="I1119" s="257" t="s">
        <v>146</v>
      </c>
      <c r="J1119" s="141"/>
    </row>
    <row r="1120" spans="1:10" s="13" customFormat="1" ht="28.5" customHeight="1" x14ac:dyDescent="0.2">
      <c r="A1120" s="35">
        <f t="shared" si="35"/>
        <v>1090</v>
      </c>
      <c r="B1120" s="2" t="s">
        <v>1997</v>
      </c>
      <c r="C1120" s="180" t="s">
        <v>2286</v>
      </c>
      <c r="D1120" s="2">
        <v>2019.8</v>
      </c>
      <c r="E1120" s="199" t="s">
        <v>1560</v>
      </c>
      <c r="F1120" s="38">
        <v>1518</v>
      </c>
      <c r="G1120" s="38">
        <v>2928</v>
      </c>
      <c r="H1120" s="233" t="s">
        <v>1904</v>
      </c>
      <c r="I1120" s="257" t="s">
        <v>146</v>
      </c>
      <c r="J1120" s="141"/>
    </row>
    <row r="1121" spans="1:10" s="13" customFormat="1" ht="28.5" customHeight="1" x14ac:dyDescent="0.2">
      <c r="A1121" s="35">
        <f t="shared" si="35"/>
        <v>1091</v>
      </c>
      <c r="B1121" s="2" t="s">
        <v>2014</v>
      </c>
      <c r="C1121" s="180" t="s">
        <v>2116</v>
      </c>
      <c r="D1121" s="2">
        <v>2019.9</v>
      </c>
      <c r="E1121" s="199" t="s">
        <v>2026</v>
      </c>
      <c r="F1121" s="38">
        <v>2736</v>
      </c>
      <c r="G1121" s="38">
        <v>4969</v>
      </c>
      <c r="H1121" s="233" t="s">
        <v>181</v>
      </c>
      <c r="I1121" s="257" t="s">
        <v>236</v>
      </c>
      <c r="J1121" s="141"/>
    </row>
    <row r="1122" spans="1:10" s="13" customFormat="1" ht="28.5" customHeight="1" x14ac:dyDescent="0.2">
      <c r="A1122" s="35">
        <f t="shared" si="35"/>
        <v>1092</v>
      </c>
      <c r="B1122" s="2" t="s">
        <v>2020</v>
      </c>
      <c r="C1122" s="180" t="s">
        <v>2190</v>
      </c>
      <c r="D1122" s="2">
        <v>2019.9</v>
      </c>
      <c r="E1122" s="199" t="s">
        <v>2035</v>
      </c>
      <c r="F1122" s="38">
        <v>1369</v>
      </c>
      <c r="G1122" s="38">
        <v>1374</v>
      </c>
      <c r="H1122" s="233" t="s">
        <v>181</v>
      </c>
      <c r="I1122" s="257" t="s">
        <v>236</v>
      </c>
      <c r="J1122" s="141"/>
    </row>
    <row r="1123" spans="1:10" s="13" customFormat="1" ht="28.5" customHeight="1" x14ac:dyDescent="0.2">
      <c r="A1123" s="35">
        <f t="shared" si="35"/>
        <v>1093</v>
      </c>
      <c r="B1123" s="2" t="s">
        <v>2290</v>
      </c>
      <c r="C1123" s="180" t="s">
        <v>2116</v>
      </c>
      <c r="D1123" s="60">
        <v>2019.11</v>
      </c>
      <c r="E1123" s="199" t="s">
        <v>2080</v>
      </c>
      <c r="F1123" s="38">
        <v>1591</v>
      </c>
      <c r="G1123" s="38">
        <v>2443</v>
      </c>
      <c r="H1123" s="233" t="s">
        <v>181</v>
      </c>
      <c r="I1123" s="257" t="s">
        <v>236</v>
      </c>
      <c r="J1123" s="280"/>
    </row>
    <row r="1124" spans="1:10" s="13" customFormat="1" ht="28.5" customHeight="1" x14ac:dyDescent="0.2">
      <c r="A1124" s="35">
        <f t="shared" si="35"/>
        <v>1094</v>
      </c>
      <c r="B1124" s="2" t="s">
        <v>2301</v>
      </c>
      <c r="C1124" s="180" t="s">
        <v>46</v>
      </c>
      <c r="D1124" s="2">
        <v>2020.3</v>
      </c>
      <c r="E1124" s="199" t="s">
        <v>1204</v>
      </c>
      <c r="F1124" s="38">
        <v>2740</v>
      </c>
      <c r="G1124" s="38">
        <v>4901</v>
      </c>
      <c r="H1124" s="233" t="s">
        <v>181</v>
      </c>
      <c r="I1124" s="257" t="s">
        <v>236</v>
      </c>
      <c r="J1124" s="280"/>
    </row>
    <row r="1125" spans="1:10" ht="27.75" customHeight="1" x14ac:dyDescent="0.2">
      <c r="A1125" s="35">
        <f t="shared" si="35"/>
        <v>1095</v>
      </c>
      <c r="B1125" s="22" t="s">
        <v>2369</v>
      </c>
      <c r="C1125" s="134" t="s">
        <v>97</v>
      </c>
      <c r="D1125" s="22">
        <v>2020.4</v>
      </c>
      <c r="E1125" s="128" t="s">
        <v>2370</v>
      </c>
      <c r="F1125" s="23">
        <v>1830</v>
      </c>
      <c r="G1125" s="23">
        <v>3572</v>
      </c>
      <c r="H1125" s="126" t="s">
        <v>181</v>
      </c>
      <c r="I1125" s="127" t="s">
        <v>236</v>
      </c>
      <c r="J1125" s="4" t="s">
        <v>1787</v>
      </c>
    </row>
    <row r="1126" spans="1:10" ht="27.75" customHeight="1" x14ac:dyDescent="0.2">
      <c r="A1126" s="35">
        <f t="shared" si="35"/>
        <v>1096</v>
      </c>
      <c r="B1126" s="22" t="s">
        <v>2371</v>
      </c>
      <c r="C1126" s="134" t="s">
        <v>97</v>
      </c>
      <c r="D1126" s="22">
        <v>2020.4</v>
      </c>
      <c r="E1126" s="128" t="s">
        <v>2372</v>
      </c>
      <c r="F1126" s="23">
        <v>1544</v>
      </c>
      <c r="G1126" s="23">
        <v>3119</v>
      </c>
      <c r="H1126" s="126" t="s">
        <v>237</v>
      </c>
      <c r="I1126" s="127" t="s">
        <v>236</v>
      </c>
    </row>
    <row r="1127" spans="1:10" ht="27.75" customHeight="1" x14ac:dyDescent="0.2">
      <c r="A1127" s="35">
        <f t="shared" si="35"/>
        <v>1097</v>
      </c>
      <c r="B1127" s="299" t="s">
        <v>2414</v>
      </c>
      <c r="C1127" s="300" t="s">
        <v>97</v>
      </c>
      <c r="D1127" s="299">
        <v>2020.6</v>
      </c>
      <c r="E1127" s="301" t="s">
        <v>2415</v>
      </c>
      <c r="F1127" s="302">
        <v>1057</v>
      </c>
      <c r="G1127" s="302">
        <v>2122</v>
      </c>
      <c r="H1127" s="303" t="s">
        <v>181</v>
      </c>
      <c r="I1127" s="304" t="s">
        <v>236</v>
      </c>
      <c r="J1127" s="4" t="s">
        <v>2107</v>
      </c>
    </row>
    <row r="1128" spans="1:10" ht="27.75" customHeight="1" x14ac:dyDescent="0.2">
      <c r="A1128" s="35">
        <f t="shared" si="35"/>
        <v>1098</v>
      </c>
      <c r="B1128" s="299" t="s">
        <v>2416</v>
      </c>
      <c r="C1128" s="300" t="s">
        <v>97</v>
      </c>
      <c r="D1128" s="299">
        <v>2020.6</v>
      </c>
      <c r="E1128" s="301" t="s">
        <v>2006</v>
      </c>
      <c r="F1128" s="302">
        <v>1268</v>
      </c>
      <c r="G1128" s="302">
        <v>2055</v>
      </c>
      <c r="H1128" s="303" t="s">
        <v>181</v>
      </c>
      <c r="I1128" s="304" t="s">
        <v>236</v>
      </c>
    </row>
    <row r="1129" spans="1:10" s="13" customFormat="1" ht="28.5" customHeight="1" x14ac:dyDescent="0.2">
      <c r="A1129" s="314" t="s">
        <v>2332</v>
      </c>
      <c r="B1129" s="315"/>
      <c r="C1129" s="315"/>
      <c r="D1129" s="315"/>
      <c r="E1129" s="315"/>
      <c r="F1129" s="315"/>
      <c r="G1129" s="315"/>
      <c r="H1129" s="315"/>
      <c r="I1129" s="316"/>
      <c r="J1129" s="141"/>
    </row>
    <row r="1130" spans="1:10" s="13" customFormat="1" ht="28.5" customHeight="1" x14ac:dyDescent="0.2">
      <c r="A1130" s="35">
        <f>ROW()-31</f>
        <v>1099</v>
      </c>
      <c r="B1130" s="98" t="s">
        <v>73</v>
      </c>
      <c r="C1130" s="98" t="s">
        <v>65</v>
      </c>
      <c r="D1130" s="98">
        <v>2002.12</v>
      </c>
      <c r="E1130" s="99" t="s">
        <v>920</v>
      </c>
      <c r="F1130" s="100">
        <v>2997</v>
      </c>
      <c r="G1130" s="100">
        <v>4105</v>
      </c>
      <c r="H1130" s="245" t="s">
        <v>6</v>
      </c>
      <c r="I1130" s="102" t="s">
        <v>236</v>
      </c>
      <c r="J1130" s="141"/>
    </row>
    <row r="1131" spans="1:10" s="13" customFormat="1" ht="28.5" customHeight="1" x14ac:dyDescent="0.2">
      <c r="A1131" s="35">
        <f t="shared" ref="A1131:A1194" si="36">ROW()-31</f>
        <v>1100</v>
      </c>
      <c r="B1131" s="98" t="s">
        <v>74</v>
      </c>
      <c r="C1131" s="98" t="s">
        <v>65</v>
      </c>
      <c r="D1131" s="98">
        <v>2003.4</v>
      </c>
      <c r="E1131" s="99" t="s">
        <v>886</v>
      </c>
      <c r="F1131" s="100">
        <v>3375</v>
      </c>
      <c r="G1131" s="100">
        <v>3526</v>
      </c>
      <c r="H1131" s="245" t="s">
        <v>6</v>
      </c>
      <c r="I1131" s="102" t="s">
        <v>236</v>
      </c>
      <c r="J1131" s="141"/>
    </row>
    <row r="1132" spans="1:10" s="13" customFormat="1" ht="28.5" customHeight="1" x14ac:dyDescent="0.2">
      <c r="A1132" s="35">
        <f t="shared" si="36"/>
        <v>1101</v>
      </c>
      <c r="B1132" s="98" t="s">
        <v>77</v>
      </c>
      <c r="C1132" s="98" t="s">
        <v>65</v>
      </c>
      <c r="D1132" s="98">
        <v>2004.4</v>
      </c>
      <c r="E1132" s="99" t="s">
        <v>886</v>
      </c>
      <c r="F1132" s="100">
        <v>1219</v>
      </c>
      <c r="G1132" s="100">
        <v>447</v>
      </c>
      <c r="H1132" s="101" t="s">
        <v>6</v>
      </c>
      <c r="I1132" s="102" t="s">
        <v>236</v>
      </c>
      <c r="J1132" s="141"/>
    </row>
    <row r="1133" spans="1:10" ht="27.75" customHeight="1" x14ac:dyDescent="0.2">
      <c r="A1133" s="35">
        <f t="shared" si="36"/>
        <v>1102</v>
      </c>
      <c r="B1133" s="98" t="s">
        <v>78</v>
      </c>
      <c r="C1133" s="98" t="s">
        <v>65</v>
      </c>
      <c r="D1133" s="98">
        <v>2005.3</v>
      </c>
      <c r="E1133" s="99" t="s">
        <v>1287</v>
      </c>
      <c r="F1133" s="100">
        <v>2954</v>
      </c>
      <c r="G1133" s="100">
        <v>4100</v>
      </c>
      <c r="H1133" s="245" t="s">
        <v>6</v>
      </c>
      <c r="I1133" s="102" t="s">
        <v>236</v>
      </c>
      <c r="J1133" s="141"/>
    </row>
    <row r="1134" spans="1:10" ht="27.75" customHeight="1" x14ac:dyDescent="0.2">
      <c r="A1134" s="35">
        <f t="shared" si="36"/>
        <v>1103</v>
      </c>
      <c r="B1134" s="98" t="s">
        <v>91</v>
      </c>
      <c r="C1134" s="98" t="s">
        <v>65</v>
      </c>
      <c r="D1134" s="98">
        <v>2005.9</v>
      </c>
      <c r="E1134" s="99" t="s">
        <v>886</v>
      </c>
      <c r="F1134" s="100">
        <v>6941</v>
      </c>
      <c r="G1134" s="100">
        <v>10070</v>
      </c>
      <c r="H1134" s="101" t="s">
        <v>6</v>
      </c>
      <c r="I1134" s="102" t="s">
        <v>236</v>
      </c>
      <c r="J1134" s="141"/>
    </row>
    <row r="1135" spans="1:10" ht="27.75" customHeight="1" x14ac:dyDescent="0.2">
      <c r="A1135" s="35">
        <f t="shared" si="36"/>
        <v>1104</v>
      </c>
      <c r="B1135" s="98" t="s">
        <v>12</v>
      </c>
      <c r="C1135" s="98" t="s">
        <v>65</v>
      </c>
      <c r="D1135" s="98">
        <v>2006.4</v>
      </c>
      <c r="E1135" s="99" t="s">
        <v>1289</v>
      </c>
      <c r="F1135" s="100">
        <v>396</v>
      </c>
      <c r="G1135" s="100">
        <v>434</v>
      </c>
      <c r="H1135" s="101" t="s">
        <v>6</v>
      </c>
      <c r="I1135" s="102" t="s">
        <v>236</v>
      </c>
      <c r="J1135" s="141"/>
    </row>
    <row r="1136" spans="1:10" ht="27.75" customHeight="1" x14ac:dyDescent="0.2">
      <c r="A1136" s="35">
        <f t="shared" si="36"/>
        <v>1105</v>
      </c>
      <c r="B1136" s="98" t="s">
        <v>20</v>
      </c>
      <c r="C1136" s="98" t="s">
        <v>65</v>
      </c>
      <c r="D1136" s="98">
        <v>2006.4</v>
      </c>
      <c r="E1136" s="99" t="s">
        <v>935</v>
      </c>
      <c r="F1136" s="100">
        <v>1360</v>
      </c>
      <c r="G1136" s="100">
        <v>2601</v>
      </c>
      <c r="H1136" s="101" t="s">
        <v>6</v>
      </c>
      <c r="I1136" s="102" t="s">
        <v>236</v>
      </c>
      <c r="J1136" s="141"/>
    </row>
    <row r="1137" spans="1:10" ht="27.75" customHeight="1" x14ac:dyDescent="0.2">
      <c r="A1137" s="35">
        <f t="shared" si="36"/>
        <v>1106</v>
      </c>
      <c r="B1137" s="98" t="s">
        <v>13</v>
      </c>
      <c r="C1137" s="98" t="s">
        <v>65</v>
      </c>
      <c r="D1137" s="98">
        <v>2006.7</v>
      </c>
      <c r="E1137" s="99" t="s">
        <v>1291</v>
      </c>
      <c r="F1137" s="100">
        <v>2660</v>
      </c>
      <c r="G1137" s="100">
        <v>3164</v>
      </c>
      <c r="H1137" s="101" t="s">
        <v>6</v>
      </c>
      <c r="I1137" s="102" t="s">
        <v>236</v>
      </c>
      <c r="J1137" s="141"/>
    </row>
    <row r="1138" spans="1:10" ht="27.75" customHeight="1" x14ac:dyDescent="0.2">
      <c r="A1138" s="35">
        <f t="shared" si="36"/>
        <v>1107</v>
      </c>
      <c r="B1138" s="98" t="s">
        <v>17</v>
      </c>
      <c r="C1138" s="98" t="s">
        <v>65</v>
      </c>
      <c r="D1138" s="98">
        <v>2006.9</v>
      </c>
      <c r="E1138" s="99" t="s">
        <v>886</v>
      </c>
      <c r="F1138" s="100">
        <v>5766</v>
      </c>
      <c r="G1138" s="100">
        <v>12129</v>
      </c>
      <c r="H1138" s="101" t="s">
        <v>6</v>
      </c>
      <c r="I1138" s="102" t="s">
        <v>236</v>
      </c>
      <c r="J1138" s="141"/>
    </row>
    <row r="1139" spans="1:10" ht="27.75" customHeight="1" x14ac:dyDescent="0.2">
      <c r="A1139" s="35">
        <f t="shared" si="36"/>
        <v>1108</v>
      </c>
      <c r="B1139" s="98" t="s">
        <v>18</v>
      </c>
      <c r="C1139" s="98" t="s">
        <v>65</v>
      </c>
      <c r="D1139" s="98">
        <v>2006.9</v>
      </c>
      <c r="E1139" s="99" t="s">
        <v>886</v>
      </c>
      <c r="F1139" s="100">
        <v>971</v>
      </c>
      <c r="G1139" s="100">
        <v>889</v>
      </c>
      <c r="H1139" s="101" t="s">
        <v>6</v>
      </c>
      <c r="I1139" s="102" t="s">
        <v>236</v>
      </c>
      <c r="J1139" s="141"/>
    </row>
    <row r="1140" spans="1:10" ht="27.75" customHeight="1" x14ac:dyDescent="0.2">
      <c r="A1140" s="35">
        <f t="shared" si="36"/>
        <v>1109</v>
      </c>
      <c r="B1140" s="98" t="s">
        <v>26</v>
      </c>
      <c r="C1140" s="98" t="s">
        <v>65</v>
      </c>
      <c r="D1140" s="98">
        <v>2007.6</v>
      </c>
      <c r="E1140" s="99" t="s">
        <v>1289</v>
      </c>
      <c r="F1140" s="100">
        <v>3275</v>
      </c>
      <c r="G1140" s="100">
        <v>3872</v>
      </c>
      <c r="H1140" s="245" t="s">
        <v>6</v>
      </c>
      <c r="I1140" s="102" t="s">
        <v>236</v>
      </c>
      <c r="J1140" s="141"/>
    </row>
    <row r="1141" spans="1:10" ht="27.75" customHeight="1" x14ac:dyDescent="0.2">
      <c r="A1141" s="35">
        <f t="shared" si="36"/>
        <v>1110</v>
      </c>
      <c r="B1141" s="98" t="s">
        <v>24</v>
      </c>
      <c r="C1141" s="98" t="s">
        <v>65</v>
      </c>
      <c r="D1141" s="98">
        <v>2007.7</v>
      </c>
      <c r="E1141" s="99" t="s">
        <v>1148</v>
      </c>
      <c r="F1141" s="100">
        <v>3753</v>
      </c>
      <c r="G1141" s="100">
        <v>4225</v>
      </c>
      <c r="H1141" s="245" t="s">
        <v>6</v>
      </c>
      <c r="I1141" s="102" t="s">
        <v>236</v>
      </c>
      <c r="J1141" s="141"/>
    </row>
    <row r="1142" spans="1:10" ht="27.75" customHeight="1" x14ac:dyDescent="0.2">
      <c r="A1142" s="35">
        <f t="shared" si="36"/>
        <v>1111</v>
      </c>
      <c r="B1142" s="98" t="s">
        <v>45</v>
      </c>
      <c r="C1142" s="98" t="s">
        <v>65</v>
      </c>
      <c r="D1142" s="98">
        <v>2008.5</v>
      </c>
      <c r="E1142" s="99" t="s">
        <v>1260</v>
      </c>
      <c r="F1142" s="100">
        <v>1626</v>
      </c>
      <c r="G1142" s="100">
        <v>2925</v>
      </c>
      <c r="H1142" s="245" t="s">
        <v>6</v>
      </c>
      <c r="I1142" s="102" t="s">
        <v>236</v>
      </c>
      <c r="J1142" s="141"/>
    </row>
    <row r="1143" spans="1:10" ht="27.75" customHeight="1" x14ac:dyDescent="0.2">
      <c r="A1143" s="35">
        <f t="shared" si="36"/>
        <v>1112</v>
      </c>
      <c r="B1143" s="98" t="s">
        <v>164</v>
      </c>
      <c r="C1143" s="98" t="s">
        <v>65</v>
      </c>
      <c r="D1143" s="98">
        <v>2008.7</v>
      </c>
      <c r="E1143" s="99" t="s">
        <v>1261</v>
      </c>
      <c r="F1143" s="100">
        <v>1257</v>
      </c>
      <c r="G1143" s="100">
        <v>2339</v>
      </c>
      <c r="H1143" s="101" t="s">
        <v>181</v>
      </c>
      <c r="I1143" s="102" t="s">
        <v>236</v>
      </c>
      <c r="J1143" s="141"/>
    </row>
    <row r="1144" spans="1:10" ht="27.75" customHeight="1" x14ac:dyDescent="0.2">
      <c r="A1144" s="35">
        <f t="shared" si="36"/>
        <v>1113</v>
      </c>
      <c r="B1144" s="98" t="s">
        <v>165</v>
      </c>
      <c r="C1144" s="98" t="s">
        <v>137</v>
      </c>
      <c r="D1144" s="98">
        <v>2008.7</v>
      </c>
      <c r="E1144" s="99" t="s">
        <v>1262</v>
      </c>
      <c r="F1144" s="100">
        <v>1342</v>
      </c>
      <c r="G1144" s="100">
        <v>2356</v>
      </c>
      <c r="H1144" s="101" t="s">
        <v>109</v>
      </c>
      <c r="I1144" s="102" t="s">
        <v>236</v>
      </c>
      <c r="J1144" s="141"/>
    </row>
    <row r="1145" spans="1:10" ht="27.75" customHeight="1" x14ac:dyDescent="0.2">
      <c r="A1145" s="35">
        <f t="shared" si="36"/>
        <v>1114</v>
      </c>
      <c r="B1145" s="98" t="s">
        <v>166</v>
      </c>
      <c r="C1145" s="98" t="s">
        <v>65</v>
      </c>
      <c r="D1145" s="98">
        <v>2008.8</v>
      </c>
      <c r="E1145" s="99" t="s">
        <v>907</v>
      </c>
      <c r="F1145" s="100">
        <v>3721</v>
      </c>
      <c r="G1145" s="100">
        <v>5865</v>
      </c>
      <c r="H1145" s="245" t="s">
        <v>109</v>
      </c>
      <c r="I1145" s="102" t="s">
        <v>236</v>
      </c>
      <c r="J1145" s="141"/>
    </row>
    <row r="1146" spans="1:10" ht="27.75" customHeight="1" x14ac:dyDescent="0.2">
      <c r="A1146" s="35">
        <f t="shared" si="36"/>
        <v>1115</v>
      </c>
      <c r="B1146" s="98" t="s">
        <v>104</v>
      </c>
      <c r="C1146" s="98" t="s">
        <v>65</v>
      </c>
      <c r="D1146" s="98">
        <v>2009.3</v>
      </c>
      <c r="E1146" s="99" t="s">
        <v>1265</v>
      </c>
      <c r="F1146" s="100">
        <v>2488</v>
      </c>
      <c r="G1146" s="100">
        <v>5193</v>
      </c>
      <c r="H1146" s="245" t="s">
        <v>6</v>
      </c>
      <c r="I1146" s="102" t="s">
        <v>236</v>
      </c>
      <c r="J1146" s="141"/>
    </row>
    <row r="1147" spans="1:10" ht="27.75" customHeight="1" x14ac:dyDescent="0.2">
      <c r="A1147" s="35">
        <f t="shared" si="36"/>
        <v>1116</v>
      </c>
      <c r="B1147" s="98" t="s">
        <v>60</v>
      </c>
      <c r="C1147" s="98" t="s">
        <v>267</v>
      </c>
      <c r="D1147" s="98">
        <v>2009.4</v>
      </c>
      <c r="E1147" s="99" t="s">
        <v>1266</v>
      </c>
      <c r="F1147" s="100">
        <v>16260</v>
      </c>
      <c r="G1147" s="100">
        <v>31067</v>
      </c>
      <c r="H1147" s="245" t="s">
        <v>6</v>
      </c>
      <c r="I1147" s="102" t="s">
        <v>236</v>
      </c>
      <c r="J1147" s="13"/>
    </row>
    <row r="1148" spans="1:10" ht="27.75" customHeight="1" x14ac:dyDescent="0.2">
      <c r="A1148" s="35">
        <f t="shared" si="36"/>
        <v>1117</v>
      </c>
      <c r="B1148" s="98" t="s">
        <v>1330</v>
      </c>
      <c r="C1148" s="98" t="s">
        <v>267</v>
      </c>
      <c r="D1148" s="98">
        <v>2009.4</v>
      </c>
      <c r="E1148" s="99" t="s">
        <v>1267</v>
      </c>
      <c r="F1148" s="100">
        <v>8989</v>
      </c>
      <c r="G1148" s="100">
        <v>17618</v>
      </c>
      <c r="H1148" s="245" t="s">
        <v>6</v>
      </c>
      <c r="I1148" s="102" t="s">
        <v>236</v>
      </c>
      <c r="J1148" s="13"/>
    </row>
    <row r="1149" spans="1:10" ht="27.75" customHeight="1" x14ac:dyDescent="0.2">
      <c r="A1149" s="35">
        <f t="shared" si="36"/>
        <v>1118</v>
      </c>
      <c r="B1149" s="98" t="s">
        <v>70</v>
      </c>
      <c r="C1149" s="98" t="s">
        <v>267</v>
      </c>
      <c r="D1149" s="98">
        <v>2009.7</v>
      </c>
      <c r="E1149" s="99" t="s">
        <v>1167</v>
      </c>
      <c r="F1149" s="100">
        <v>2698</v>
      </c>
      <c r="G1149" s="100">
        <v>6252</v>
      </c>
      <c r="H1149" s="245" t="s">
        <v>8</v>
      </c>
      <c r="I1149" s="102" t="s">
        <v>236</v>
      </c>
      <c r="J1149" s="13"/>
    </row>
    <row r="1150" spans="1:10" ht="27.75" customHeight="1" x14ac:dyDescent="0.2">
      <c r="A1150" s="35">
        <f t="shared" si="36"/>
        <v>1119</v>
      </c>
      <c r="B1150" s="98" t="s">
        <v>102</v>
      </c>
      <c r="C1150" s="98" t="s">
        <v>65</v>
      </c>
      <c r="D1150" s="98" t="s">
        <v>1607</v>
      </c>
      <c r="E1150" s="99" t="s">
        <v>1271</v>
      </c>
      <c r="F1150" s="100">
        <v>4718</v>
      </c>
      <c r="G1150" s="100">
        <v>10496</v>
      </c>
      <c r="H1150" s="101" t="s">
        <v>6</v>
      </c>
      <c r="I1150" s="102" t="s">
        <v>236</v>
      </c>
      <c r="J1150" s="141" t="s">
        <v>2038</v>
      </c>
    </row>
    <row r="1151" spans="1:10" ht="27.75" customHeight="1" x14ac:dyDescent="0.2">
      <c r="A1151" s="35">
        <f t="shared" si="36"/>
        <v>1120</v>
      </c>
      <c r="B1151" s="98" t="s">
        <v>107</v>
      </c>
      <c r="C1151" s="98" t="s">
        <v>65</v>
      </c>
      <c r="D1151" s="98">
        <v>2009.8</v>
      </c>
      <c r="E1151" s="99" t="s">
        <v>903</v>
      </c>
      <c r="F1151" s="100">
        <v>3761</v>
      </c>
      <c r="G1151" s="100">
        <v>10248</v>
      </c>
      <c r="H1151" s="101" t="s">
        <v>108</v>
      </c>
      <c r="I1151" s="102" t="s">
        <v>236</v>
      </c>
      <c r="J1151" s="141"/>
    </row>
    <row r="1152" spans="1:10" s="109" customFormat="1" ht="27.75" customHeight="1" x14ac:dyDescent="0.2">
      <c r="A1152" s="35">
        <f t="shared" si="36"/>
        <v>1121</v>
      </c>
      <c r="B1152" s="98" t="s">
        <v>1331</v>
      </c>
      <c r="C1152" s="98" t="s">
        <v>137</v>
      </c>
      <c r="D1152" s="290">
        <v>2009.1</v>
      </c>
      <c r="E1152" s="99" t="s">
        <v>1273</v>
      </c>
      <c r="F1152" s="100">
        <v>21734</v>
      </c>
      <c r="G1152" s="100">
        <v>60066</v>
      </c>
      <c r="H1152" s="101" t="s">
        <v>124</v>
      </c>
      <c r="I1152" s="102" t="s">
        <v>236</v>
      </c>
      <c r="J1152" s="141"/>
    </row>
    <row r="1153" spans="1:10" s="109" customFormat="1" ht="27.75" customHeight="1" x14ac:dyDescent="0.2">
      <c r="A1153" s="35">
        <f t="shared" si="36"/>
        <v>1122</v>
      </c>
      <c r="B1153" s="98" t="s">
        <v>105</v>
      </c>
      <c r="C1153" s="98" t="s">
        <v>65</v>
      </c>
      <c r="D1153" s="98">
        <v>2009.12</v>
      </c>
      <c r="E1153" s="99" t="s">
        <v>1276</v>
      </c>
      <c r="F1153" s="100">
        <v>3625</v>
      </c>
      <c r="G1153" s="100">
        <v>10412</v>
      </c>
      <c r="H1153" s="101" t="s">
        <v>106</v>
      </c>
      <c r="I1153" s="102" t="s">
        <v>236</v>
      </c>
      <c r="J1153" s="141" t="s">
        <v>2037</v>
      </c>
    </row>
    <row r="1154" spans="1:10" s="109" customFormat="1" ht="27.75" customHeight="1" x14ac:dyDescent="0.2">
      <c r="A1154" s="35">
        <f t="shared" si="36"/>
        <v>1123</v>
      </c>
      <c r="B1154" s="98" t="s">
        <v>138</v>
      </c>
      <c r="C1154" s="98" t="s">
        <v>137</v>
      </c>
      <c r="D1154" s="98">
        <v>2010.4</v>
      </c>
      <c r="E1154" s="99" t="s">
        <v>1147</v>
      </c>
      <c r="F1154" s="100">
        <v>6761</v>
      </c>
      <c r="G1154" s="100">
        <v>6743</v>
      </c>
      <c r="H1154" s="101" t="s">
        <v>6</v>
      </c>
      <c r="I1154" s="102" t="s">
        <v>236</v>
      </c>
      <c r="J1154" s="141"/>
    </row>
    <row r="1155" spans="1:10" s="109" customFormat="1" ht="27.75" customHeight="1" x14ac:dyDescent="0.2">
      <c r="A1155" s="35">
        <f t="shared" si="36"/>
        <v>1124</v>
      </c>
      <c r="B1155" s="98" t="s">
        <v>136</v>
      </c>
      <c r="C1155" s="98" t="s">
        <v>137</v>
      </c>
      <c r="D1155" s="98">
        <v>2010.4</v>
      </c>
      <c r="E1155" s="99" t="s">
        <v>914</v>
      </c>
      <c r="F1155" s="100">
        <v>4490</v>
      </c>
      <c r="G1155" s="100">
        <v>3871</v>
      </c>
      <c r="H1155" s="101" t="s">
        <v>114</v>
      </c>
      <c r="I1155" s="102" t="s">
        <v>236</v>
      </c>
      <c r="J1155" s="141"/>
    </row>
    <row r="1156" spans="1:10" s="109" customFormat="1" ht="27.75" customHeight="1" x14ac:dyDescent="0.2">
      <c r="A1156" s="35">
        <f t="shared" si="36"/>
        <v>1125</v>
      </c>
      <c r="B1156" s="98" t="s">
        <v>141</v>
      </c>
      <c r="C1156" s="98" t="s">
        <v>137</v>
      </c>
      <c r="D1156" s="98">
        <v>2010.6</v>
      </c>
      <c r="E1156" s="99" t="s">
        <v>1223</v>
      </c>
      <c r="F1156" s="100">
        <v>9931</v>
      </c>
      <c r="G1156" s="100">
        <v>15318</v>
      </c>
      <c r="H1156" s="101" t="s">
        <v>6</v>
      </c>
      <c r="I1156" s="102" t="s">
        <v>236</v>
      </c>
      <c r="J1156" s="141"/>
    </row>
    <row r="1157" spans="1:10" s="109" customFormat="1" ht="27.75" customHeight="1" x14ac:dyDescent="0.2">
      <c r="A1157" s="35">
        <f t="shared" si="36"/>
        <v>1126</v>
      </c>
      <c r="B1157" s="98" t="s">
        <v>149</v>
      </c>
      <c r="C1157" s="98" t="s">
        <v>137</v>
      </c>
      <c r="D1157" s="98">
        <v>2010.9</v>
      </c>
      <c r="E1157" s="99" t="s">
        <v>1236</v>
      </c>
      <c r="F1157" s="100">
        <v>597</v>
      </c>
      <c r="G1157" s="100">
        <v>658</v>
      </c>
      <c r="H1157" s="244" t="s">
        <v>6</v>
      </c>
      <c r="I1157" s="267" t="s">
        <v>236</v>
      </c>
      <c r="J1157" s="141"/>
    </row>
    <row r="1158" spans="1:10" s="109" customFormat="1" ht="27.75" customHeight="1" x14ac:dyDescent="0.2">
      <c r="A1158" s="35">
        <f t="shared" si="36"/>
        <v>1127</v>
      </c>
      <c r="B1158" s="98" t="s">
        <v>320</v>
      </c>
      <c r="C1158" s="98" t="s">
        <v>137</v>
      </c>
      <c r="D1158" s="98">
        <v>2011.8</v>
      </c>
      <c r="E1158" s="99" t="s">
        <v>1187</v>
      </c>
      <c r="F1158" s="100">
        <v>14130</v>
      </c>
      <c r="G1158" s="100">
        <v>29563</v>
      </c>
      <c r="H1158" s="101" t="s">
        <v>124</v>
      </c>
      <c r="I1158" s="102" t="s">
        <v>236</v>
      </c>
      <c r="J1158" s="141"/>
    </row>
    <row r="1159" spans="1:10" s="109" customFormat="1" ht="27.75" customHeight="1" x14ac:dyDescent="0.2">
      <c r="A1159" s="35">
        <f t="shared" si="36"/>
        <v>1128</v>
      </c>
      <c r="B1159" s="98" t="s">
        <v>289</v>
      </c>
      <c r="C1159" s="98" t="s">
        <v>137</v>
      </c>
      <c r="D1159" s="98">
        <v>2011.12</v>
      </c>
      <c r="E1159" s="99" t="s">
        <v>1203</v>
      </c>
      <c r="F1159" s="100">
        <v>2695</v>
      </c>
      <c r="G1159" s="100">
        <v>2981</v>
      </c>
      <c r="H1159" s="101" t="s">
        <v>124</v>
      </c>
      <c r="I1159" s="102" t="s">
        <v>236</v>
      </c>
      <c r="J1159" s="141"/>
    </row>
    <row r="1160" spans="1:10" s="109" customFormat="1" ht="27.75" customHeight="1" x14ac:dyDescent="0.2">
      <c r="A1160" s="35">
        <f t="shared" si="36"/>
        <v>1129</v>
      </c>
      <c r="B1160" s="98" t="s">
        <v>199</v>
      </c>
      <c r="C1160" s="98" t="s">
        <v>137</v>
      </c>
      <c r="D1160" s="98">
        <v>2012.1</v>
      </c>
      <c r="E1160" s="99" t="s">
        <v>1204</v>
      </c>
      <c r="F1160" s="100">
        <v>18116</v>
      </c>
      <c r="G1160" s="100">
        <v>30477</v>
      </c>
      <c r="H1160" s="101" t="s">
        <v>124</v>
      </c>
      <c r="I1160" s="102" t="s">
        <v>236</v>
      </c>
      <c r="J1160" s="141"/>
    </row>
    <row r="1161" spans="1:10" s="109" customFormat="1" ht="27.75" customHeight="1" x14ac:dyDescent="0.2">
      <c r="A1161" s="35">
        <f t="shared" si="36"/>
        <v>1130</v>
      </c>
      <c r="B1161" s="98" t="s">
        <v>193</v>
      </c>
      <c r="C1161" s="98" t="s">
        <v>137</v>
      </c>
      <c r="D1161" s="98">
        <v>2012.2</v>
      </c>
      <c r="E1161" s="99" t="s">
        <v>1323</v>
      </c>
      <c r="F1161" s="100">
        <v>13055</v>
      </c>
      <c r="G1161" s="100">
        <v>19716</v>
      </c>
      <c r="H1161" s="101" t="s">
        <v>109</v>
      </c>
      <c r="I1161" s="102" t="s">
        <v>236</v>
      </c>
      <c r="J1161" s="141"/>
    </row>
    <row r="1162" spans="1:10" s="109" customFormat="1" ht="27.75" customHeight="1" x14ac:dyDescent="0.2">
      <c r="A1162" s="35">
        <f t="shared" si="36"/>
        <v>1131</v>
      </c>
      <c r="B1162" s="98" t="s">
        <v>293</v>
      </c>
      <c r="C1162" s="98" t="s">
        <v>137</v>
      </c>
      <c r="D1162" s="98">
        <v>2012.2</v>
      </c>
      <c r="E1162" s="99" t="s">
        <v>1207</v>
      </c>
      <c r="F1162" s="100">
        <v>12475</v>
      </c>
      <c r="G1162" s="100">
        <v>20037</v>
      </c>
      <c r="H1162" s="101" t="s">
        <v>109</v>
      </c>
      <c r="I1162" s="102" t="s">
        <v>236</v>
      </c>
      <c r="J1162" s="141"/>
    </row>
    <row r="1163" spans="1:10" s="109" customFormat="1" ht="27.75" customHeight="1" x14ac:dyDescent="0.2">
      <c r="A1163" s="35">
        <f t="shared" si="36"/>
        <v>1132</v>
      </c>
      <c r="B1163" s="98" t="s">
        <v>463</v>
      </c>
      <c r="C1163" s="98" t="s">
        <v>137</v>
      </c>
      <c r="D1163" s="98">
        <v>2012.5</v>
      </c>
      <c r="E1163" s="99" t="s">
        <v>1216</v>
      </c>
      <c r="F1163" s="100">
        <v>7627</v>
      </c>
      <c r="G1163" s="100">
        <v>15293</v>
      </c>
      <c r="H1163" s="101" t="s">
        <v>204</v>
      </c>
      <c r="I1163" s="102" t="s">
        <v>236</v>
      </c>
      <c r="J1163" s="141"/>
    </row>
    <row r="1164" spans="1:10" s="109" customFormat="1" ht="27.75" customHeight="1" x14ac:dyDescent="0.2">
      <c r="A1164" s="35">
        <f t="shared" si="36"/>
        <v>1133</v>
      </c>
      <c r="B1164" s="98" t="s">
        <v>323</v>
      </c>
      <c r="C1164" s="98" t="s">
        <v>137</v>
      </c>
      <c r="D1164" s="98">
        <v>2012.6</v>
      </c>
      <c r="E1164" s="99" t="s">
        <v>1102</v>
      </c>
      <c r="F1164" s="100">
        <v>22931</v>
      </c>
      <c r="G1164" s="100">
        <v>33394</v>
      </c>
      <c r="H1164" s="101" t="s">
        <v>6</v>
      </c>
      <c r="I1164" s="102" t="s">
        <v>236</v>
      </c>
      <c r="J1164" s="141"/>
    </row>
    <row r="1165" spans="1:10" s="13" customFormat="1" ht="27.75" customHeight="1" x14ac:dyDescent="0.2">
      <c r="A1165" s="35">
        <f t="shared" si="36"/>
        <v>1134</v>
      </c>
      <c r="B1165" s="98" t="s">
        <v>324</v>
      </c>
      <c r="C1165" s="98" t="s">
        <v>137</v>
      </c>
      <c r="D1165" s="98">
        <v>2012.6</v>
      </c>
      <c r="E1165" s="99" t="s">
        <v>1102</v>
      </c>
      <c r="F1165" s="100">
        <v>760</v>
      </c>
      <c r="G1165" s="100">
        <v>1084</v>
      </c>
      <c r="H1165" s="101" t="s">
        <v>6</v>
      </c>
      <c r="I1165" s="102" t="s">
        <v>236</v>
      </c>
      <c r="J1165" s="143"/>
    </row>
    <row r="1166" spans="1:10" s="13" customFormat="1" ht="27.75" customHeight="1" x14ac:dyDescent="0.2">
      <c r="A1166" s="35">
        <f t="shared" si="36"/>
        <v>1135</v>
      </c>
      <c r="B1166" s="98" t="s">
        <v>249</v>
      </c>
      <c r="C1166" s="98" t="s">
        <v>137</v>
      </c>
      <c r="D1166" s="98">
        <v>2013.1</v>
      </c>
      <c r="E1166" s="99" t="s">
        <v>1173</v>
      </c>
      <c r="F1166" s="100">
        <v>1328</v>
      </c>
      <c r="G1166" s="100">
        <v>2180</v>
      </c>
      <c r="H1166" s="101" t="s">
        <v>109</v>
      </c>
      <c r="I1166" s="102" t="s">
        <v>236</v>
      </c>
      <c r="J1166" s="143"/>
    </row>
    <row r="1167" spans="1:10" s="13" customFormat="1" ht="27.75" customHeight="1" x14ac:dyDescent="0.2">
      <c r="A1167" s="35">
        <f t="shared" si="36"/>
        <v>1136</v>
      </c>
      <c r="B1167" s="98" t="s">
        <v>308</v>
      </c>
      <c r="C1167" s="98" t="s">
        <v>137</v>
      </c>
      <c r="D1167" s="98">
        <v>2013.7</v>
      </c>
      <c r="E1167" s="99" t="s">
        <v>1102</v>
      </c>
      <c r="F1167" s="100">
        <v>26526</v>
      </c>
      <c r="G1167" s="100">
        <v>56146</v>
      </c>
      <c r="H1167" s="101" t="s">
        <v>189</v>
      </c>
      <c r="I1167" s="102" t="s">
        <v>236</v>
      </c>
    </row>
    <row r="1168" spans="1:10" s="13" customFormat="1" ht="27.75" customHeight="1" x14ac:dyDescent="0.2">
      <c r="A1168" s="35">
        <f t="shared" si="36"/>
        <v>1137</v>
      </c>
      <c r="B1168" s="98" t="s">
        <v>362</v>
      </c>
      <c r="C1168" s="98" t="s">
        <v>2152</v>
      </c>
      <c r="D1168" s="98">
        <v>2013.8</v>
      </c>
      <c r="E1168" s="99" t="s">
        <v>1325</v>
      </c>
      <c r="F1168" s="100">
        <v>8850</v>
      </c>
      <c r="G1168" s="100">
        <v>13468</v>
      </c>
      <c r="H1168" s="101" t="s">
        <v>109</v>
      </c>
      <c r="I1168" s="102" t="s">
        <v>236</v>
      </c>
    </row>
    <row r="1169" spans="1:10" s="13" customFormat="1" ht="27.75" customHeight="1" x14ac:dyDescent="0.2">
      <c r="A1169" s="35">
        <f t="shared" si="36"/>
        <v>1138</v>
      </c>
      <c r="B1169" s="98" t="s">
        <v>364</v>
      </c>
      <c r="C1169" s="98" t="s">
        <v>137</v>
      </c>
      <c r="D1169" s="98">
        <v>2013.9</v>
      </c>
      <c r="E1169" s="99" t="s">
        <v>1067</v>
      </c>
      <c r="F1169" s="100">
        <v>21848</v>
      </c>
      <c r="G1169" s="100">
        <v>52791</v>
      </c>
      <c r="H1169" s="101" t="s">
        <v>189</v>
      </c>
      <c r="I1169" s="102" t="s">
        <v>236</v>
      </c>
    </row>
    <row r="1170" spans="1:10" s="13" customFormat="1" ht="27.75" customHeight="1" x14ac:dyDescent="0.2">
      <c r="A1170" s="35">
        <f t="shared" si="36"/>
        <v>1139</v>
      </c>
      <c r="B1170" s="98" t="s">
        <v>1332</v>
      </c>
      <c r="C1170" s="98" t="s">
        <v>137</v>
      </c>
      <c r="D1170" s="98">
        <v>2014.1</v>
      </c>
      <c r="E1170" s="207" t="s">
        <v>1115</v>
      </c>
      <c r="F1170" s="100">
        <v>8728</v>
      </c>
      <c r="G1170" s="100">
        <v>14712</v>
      </c>
      <c r="H1170" s="101" t="s">
        <v>189</v>
      </c>
      <c r="I1170" s="102" t="s">
        <v>236</v>
      </c>
      <c r="J1170" s="141" t="s">
        <v>581</v>
      </c>
    </row>
    <row r="1171" spans="1:10" s="13" customFormat="1" ht="27.75" customHeight="1" x14ac:dyDescent="0.2">
      <c r="A1171" s="35">
        <f t="shared" si="36"/>
        <v>1140</v>
      </c>
      <c r="B1171" s="98" t="s">
        <v>425</v>
      </c>
      <c r="C1171" s="98" t="s">
        <v>137</v>
      </c>
      <c r="D1171" s="98">
        <v>2014.3</v>
      </c>
      <c r="E1171" s="207" t="s">
        <v>1124</v>
      </c>
      <c r="F1171" s="100">
        <v>6305</v>
      </c>
      <c r="G1171" s="100">
        <v>12550</v>
      </c>
      <c r="H1171" s="101" t="s">
        <v>189</v>
      </c>
      <c r="I1171" s="102" t="s">
        <v>236</v>
      </c>
      <c r="J1171" s="141"/>
    </row>
    <row r="1172" spans="1:10" s="13" customFormat="1" ht="27.75" customHeight="1" x14ac:dyDescent="0.2">
      <c r="A1172" s="35">
        <f t="shared" si="36"/>
        <v>1141</v>
      </c>
      <c r="B1172" s="98" t="s">
        <v>2159</v>
      </c>
      <c r="C1172" s="98" t="s">
        <v>2160</v>
      </c>
      <c r="D1172" s="98">
        <v>2014.5</v>
      </c>
      <c r="E1172" s="207" t="s">
        <v>1130</v>
      </c>
      <c r="F1172" s="100">
        <v>14721</v>
      </c>
      <c r="G1172" s="100">
        <v>46379</v>
      </c>
      <c r="H1172" s="101" t="s">
        <v>6</v>
      </c>
      <c r="I1172" s="102" t="s">
        <v>236</v>
      </c>
      <c r="J1172" s="141"/>
    </row>
    <row r="1173" spans="1:10" s="13" customFormat="1" ht="27.75" customHeight="1" x14ac:dyDescent="0.2">
      <c r="A1173" s="35">
        <f t="shared" si="36"/>
        <v>1142</v>
      </c>
      <c r="B1173" s="98" t="s">
        <v>473</v>
      </c>
      <c r="C1173" s="98" t="s">
        <v>137</v>
      </c>
      <c r="D1173" s="98">
        <v>2014.7</v>
      </c>
      <c r="E1173" s="99" t="s">
        <v>1139</v>
      </c>
      <c r="F1173" s="100">
        <v>10514</v>
      </c>
      <c r="G1173" s="100">
        <v>20350</v>
      </c>
      <c r="H1173" s="101" t="s">
        <v>109</v>
      </c>
      <c r="I1173" s="102" t="s">
        <v>236</v>
      </c>
      <c r="J1173" s="141"/>
    </row>
    <row r="1174" spans="1:10" s="13" customFormat="1" ht="27.75" customHeight="1" x14ac:dyDescent="0.2">
      <c r="A1174" s="35">
        <f t="shared" si="36"/>
        <v>1143</v>
      </c>
      <c r="B1174" s="98" t="s">
        <v>474</v>
      </c>
      <c r="C1174" s="98" t="s">
        <v>137</v>
      </c>
      <c r="D1174" s="98">
        <v>2014.7</v>
      </c>
      <c r="E1174" s="99" t="s">
        <v>1139</v>
      </c>
      <c r="F1174" s="100">
        <v>6262</v>
      </c>
      <c r="G1174" s="100">
        <v>11582</v>
      </c>
      <c r="H1174" s="101" t="s">
        <v>109</v>
      </c>
      <c r="I1174" s="102" t="s">
        <v>236</v>
      </c>
      <c r="J1174" s="141"/>
    </row>
    <row r="1175" spans="1:10" s="13" customFormat="1" ht="27.75" customHeight="1" x14ac:dyDescent="0.2">
      <c r="A1175" s="35">
        <f t="shared" si="36"/>
        <v>1144</v>
      </c>
      <c r="B1175" s="98" t="s">
        <v>482</v>
      </c>
      <c r="C1175" s="98" t="s">
        <v>137</v>
      </c>
      <c r="D1175" s="98">
        <v>2014.8</v>
      </c>
      <c r="E1175" s="99" t="s">
        <v>906</v>
      </c>
      <c r="F1175" s="100">
        <v>11586</v>
      </c>
      <c r="G1175" s="100">
        <v>18451</v>
      </c>
      <c r="H1175" s="101" t="s">
        <v>189</v>
      </c>
      <c r="I1175" s="102" t="s">
        <v>236</v>
      </c>
      <c r="J1175" s="141"/>
    </row>
    <row r="1176" spans="1:10" s="13" customFormat="1" ht="27.75" customHeight="1" x14ac:dyDescent="0.2">
      <c r="A1176" s="35">
        <f t="shared" si="36"/>
        <v>1145</v>
      </c>
      <c r="B1176" s="98" t="s">
        <v>2166</v>
      </c>
      <c r="C1176" s="98" t="s">
        <v>2167</v>
      </c>
      <c r="D1176" s="98">
        <v>2014.12</v>
      </c>
      <c r="E1176" s="99" t="s">
        <v>1040</v>
      </c>
      <c r="F1176" s="100">
        <v>7034</v>
      </c>
      <c r="G1176" s="100">
        <v>12221</v>
      </c>
      <c r="H1176" s="101" t="s">
        <v>520</v>
      </c>
      <c r="I1176" s="102" t="s">
        <v>236</v>
      </c>
      <c r="J1176" s="141"/>
    </row>
    <row r="1177" spans="1:10" s="13" customFormat="1" ht="27.75" customHeight="1" x14ac:dyDescent="0.2">
      <c r="A1177" s="35">
        <f t="shared" si="36"/>
        <v>1146</v>
      </c>
      <c r="B1177" s="98" t="s">
        <v>528</v>
      </c>
      <c r="C1177" s="98" t="s">
        <v>137</v>
      </c>
      <c r="D1177" s="98">
        <v>2015.1</v>
      </c>
      <c r="E1177" s="99" t="s">
        <v>1040</v>
      </c>
      <c r="F1177" s="100">
        <v>137</v>
      </c>
      <c r="G1177" s="100">
        <v>280</v>
      </c>
      <c r="H1177" s="101" t="s">
        <v>254</v>
      </c>
      <c r="I1177" s="102" t="s">
        <v>236</v>
      </c>
      <c r="J1177" s="143"/>
    </row>
    <row r="1178" spans="1:10" s="13" customFormat="1" ht="27.75" customHeight="1" x14ac:dyDescent="0.2">
      <c r="A1178" s="35">
        <f t="shared" si="36"/>
        <v>1147</v>
      </c>
      <c r="B1178" s="98" t="s">
        <v>545</v>
      </c>
      <c r="C1178" s="98" t="s">
        <v>137</v>
      </c>
      <c r="D1178" s="98">
        <v>2015.4</v>
      </c>
      <c r="E1178" s="99" t="s">
        <v>1065</v>
      </c>
      <c r="F1178" s="100">
        <v>4127</v>
      </c>
      <c r="G1178" s="100">
        <v>8816</v>
      </c>
      <c r="H1178" s="101" t="s">
        <v>109</v>
      </c>
      <c r="I1178" s="102" t="s">
        <v>236</v>
      </c>
      <c r="J1178" s="141"/>
    </row>
    <row r="1179" spans="1:10" s="13" customFormat="1" ht="27.75" customHeight="1" x14ac:dyDescent="0.2">
      <c r="A1179" s="35">
        <f t="shared" si="36"/>
        <v>1148</v>
      </c>
      <c r="B1179" s="98" t="s">
        <v>552</v>
      </c>
      <c r="C1179" s="98" t="s">
        <v>2177</v>
      </c>
      <c r="D1179" s="98">
        <v>2015.5</v>
      </c>
      <c r="E1179" s="99" t="s">
        <v>1068</v>
      </c>
      <c r="F1179" s="100">
        <v>9713</v>
      </c>
      <c r="G1179" s="100">
        <v>16251</v>
      </c>
      <c r="H1179" s="101" t="s">
        <v>109</v>
      </c>
      <c r="I1179" s="102" t="s">
        <v>236</v>
      </c>
      <c r="J1179" s="141"/>
    </row>
    <row r="1180" spans="1:10" s="13" customFormat="1" ht="27.75" customHeight="1" x14ac:dyDescent="0.2">
      <c r="A1180" s="35">
        <f t="shared" si="36"/>
        <v>1149</v>
      </c>
      <c r="B1180" s="98" t="s">
        <v>566</v>
      </c>
      <c r="C1180" s="98" t="s">
        <v>137</v>
      </c>
      <c r="D1180" s="98">
        <v>2015.6</v>
      </c>
      <c r="E1180" s="99" t="s">
        <v>1072</v>
      </c>
      <c r="F1180" s="100">
        <v>18028</v>
      </c>
      <c r="G1180" s="100">
        <v>25331</v>
      </c>
      <c r="H1180" s="101" t="s">
        <v>109</v>
      </c>
      <c r="I1180" s="102" t="s">
        <v>236</v>
      </c>
      <c r="J1180" s="141"/>
    </row>
    <row r="1181" spans="1:10" s="13" customFormat="1" ht="27.75" customHeight="1" x14ac:dyDescent="0.2">
      <c r="A1181" s="35">
        <f t="shared" si="36"/>
        <v>1150</v>
      </c>
      <c r="B1181" s="98" t="s">
        <v>1578</v>
      </c>
      <c r="C1181" s="98" t="s">
        <v>2160</v>
      </c>
      <c r="D1181" s="98">
        <v>2015.7</v>
      </c>
      <c r="E1181" s="99" t="s">
        <v>891</v>
      </c>
      <c r="F1181" s="100">
        <v>9452</v>
      </c>
      <c r="G1181" s="100">
        <v>15471</v>
      </c>
      <c r="H1181" s="101" t="s">
        <v>189</v>
      </c>
      <c r="I1181" s="102" t="s">
        <v>236</v>
      </c>
      <c r="J1181" s="141"/>
    </row>
    <row r="1182" spans="1:10" s="13" customFormat="1" ht="27.75" customHeight="1" x14ac:dyDescent="0.2">
      <c r="A1182" s="35">
        <f t="shared" si="36"/>
        <v>1151</v>
      </c>
      <c r="B1182" s="98" t="s">
        <v>643</v>
      </c>
      <c r="C1182" s="98" t="s">
        <v>137</v>
      </c>
      <c r="D1182" s="98">
        <v>2016.3</v>
      </c>
      <c r="E1182" s="99" t="s">
        <v>1050</v>
      </c>
      <c r="F1182" s="100">
        <v>7040</v>
      </c>
      <c r="G1182" s="100">
        <v>13569</v>
      </c>
      <c r="H1182" s="101" t="s">
        <v>108</v>
      </c>
      <c r="I1182" s="102" t="s">
        <v>236</v>
      </c>
      <c r="J1182" s="143" t="s">
        <v>1787</v>
      </c>
    </row>
    <row r="1183" spans="1:10" s="13" customFormat="1" ht="27.75" customHeight="1" x14ac:dyDescent="0.2">
      <c r="A1183" s="35">
        <f t="shared" si="36"/>
        <v>1152</v>
      </c>
      <c r="B1183" s="98" t="s">
        <v>2201</v>
      </c>
      <c r="C1183" s="98" t="s">
        <v>2202</v>
      </c>
      <c r="D1183" s="98">
        <v>2016.3</v>
      </c>
      <c r="E1183" s="99" t="s">
        <v>1040</v>
      </c>
      <c r="F1183" s="100">
        <v>4183</v>
      </c>
      <c r="G1183" s="100">
        <v>10382</v>
      </c>
      <c r="H1183" s="101" t="s">
        <v>108</v>
      </c>
      <c r="I1183" s="102" t="s">
        <v>236</v>
      </c>
      <c r="J1183" s="143"/>
    </row>
    <row r="1184" spans="1:10" s="13" customFormat="1" ht="27.75" customHeight="1" x14ac:dyDescent="0.2">
      <c r="A1184" s="35">
        <f t="shared" si="36"/>
        <v>1153</v>
      </c>
      <c r="B1184" s="98" t="s">
        <v>2203</v>
      </c>
      <c r="C1184" s="98" t="s">
        <v>2204</v>
      </c>
      <c r="D1184" s="98">
        <v>2016.4</v>
      </c>
      <c r="E1184" s="99" t="s">
        <v>1003</v>
      </c>
      <c r="F1184" s="100">
        <v>6287</v>
      </c>
      <c r="G1184" s="100">
        <v>12929</v>
      </c>
      <c r="H1184" s="101" t="s">
        <v>109</v>
      </c>
      <c r="I1184" s="102" t="s">
        <v>236</v>
      </c>
      <c r="J1184" s="143"/>
    </row>
    <row r="1185" spans="1:10" s="13" customFormat="1" ht="27.75" customHeight="1" x14ac:dyDescent="0.2">
      <c r="A1185" s="35">
        <f t="shared" si="36"/>
        <v>1154</v>
      </c>
      <c r="B1185" s="98" t="s">
        <v>701</v>
      </c>
      <c r="C1185" s="98" t="s">
        <v>2167</v>
      </c>
      <c r="D1185" s="98">
        <v>2016.8</v>
      </c>
      <c r="E1185" s="99" t="s">
        <v>1023</v>
      </c>
      <c r="F1185" s="100">
        <v>11351</v>
      </c>
      <c r="G1185" s="100">
        <v>22775</v>
      </c>
      <c r="H1185" s="101" t="s">
        <v>109</v>
      </c>
      <c r="I1185" s="102" t="s">
        <v>236</v>
      </c>
      <c r="J1185" s="143" t="s">
        <v>1787</v>
      </c>
    </row>
    <row r="1186" spans="1:10" s="13" customFormat="1" ht="27.75" customHeight="1" x14ac:dyDescent="0.2">
      <c r="A1186" s="35">
        <f t="shared" si="36"/>
        <v>1155</v>
      </c>
      <c r="B1186" s="98" t="s">
        <v>710</v>
      </c>
      <c r="C1186" s="98" t="s">
        <v>137</v>
      </c>
      <c r="D1186" s="98">
        <v>2016.8</v>
      </c>
      <c r="E1186" s="99" t="s">
        <v>1027</v>
      </c>
      <c r="F1186" s="100">
        <v>1674</v>
      </c>
      <c r="G1186" s="100">
        <v>3001</v>
      </c>
      <c r="H1186" s="101" t="s">
        <v>109</v>
      </c>
      <c r="I1186" s="102" t="s">
        <v>236</v>
      </c>
      <c r="J1186" s="141"/>
    </row>
    <row r="1187" spans="1:10" s="13" customFormat="1" ht="27.75" customHeight="1" x14ac:dyDescent="0.2">
      <c r="A1187" s="35">
        <f t="shared" si="36"/>
        <v>1156</v>
      </c>
      <c r="B1187" s="103" t="s">
        <v>753</v>
      </c>
      <c r="C1187" s="103" t="s">
        <v>2223</v>
      </c>
      <c r="D1187" s="159">
        <v>2016.1</v>
      </c>
      <c r="E1187" s="104" t="s">
        <v>894</v>
      </c>
      <c r="F1187" s="105">
        <v>5579</v>
      </c>
      <c r="G1187" s="105">
        <v>15775</v>
      </c>
      <c r="H1187" s="106" t="s">
        <v>108</v>
      </c>
      <c r="I1187" s="107" t="s">
        <v>236</v>
      </c>
      <c r="J1187" s="141"/>
    </row>
    <row r="1188" spans="1:10" s="13" customFormat="1" ht="27.75" customHeight="1" x14ac:dyDescent="0.2">
      <c r="A1188" s="35">
        <f t="shared" si="36"/>
        <v>1157</v>
      </c>
      <c r="B1188" s="22" t="s">
        <v>771</v>
      </c>
      <c r="C1188" s="152" t="s">
        <v>2226</v>
      </c>
      <c r="D1188" s="22">
        <v>2016.11</v>
      </c>
      <c r="E1188" s="24" t="s">
        <v>979</v>
      </c>
      <c r="F1188" s="163">
        <v>147</v>
      </c>
      <c r="G1188" s="164">
        <v>367</v>
      </c>
      <c r="H1188" s="156" t="s">
        <v>265</v>
      </c>
      <c r="I1188" s="259" t="s">
        <v>265</v>
      </c>
      <c r="J1188" s="141"/>
    </row>
    <row r="1189" spans="1:10" s="13" customFormat="1" ht="27.75" customHeight="1" x14ac:dyDescent="0.2">
      <c r="A1189" s="35">
        <f t="shared" si="36"/>
        <v>1158</v>
      </c>
      <c r="B1189" s="22" t="s">
        <v>797</v>
      </c>
      <c r="C1189" s="22" t="s">
        <v>2167</v>
      </c>
      <c r="D1189" s="22">
        <v>2017.2</v>
      </c>
      <c r="E1189" s="24" t="s">
        <v>955</v>
      </c>
      <c r="F1189" s="163">
        <v>10149</v>
      </c>
      <c r="G1189" s="23">
        <v>21584</v>
      </c>
      <c r="H1189" s="156" t="s">
        <v>189</v>
      </c>
      <c r="I1189" s="259" t="s">
        <v>236</v>
      </c>
      <c r="J1189" s="141"/>
    </row>
    <row r="1190" spans="1:10" s="13" customFormat="1" ht="27.75" customHeight="1" x14ac:dyDescent="0.2">
      <c r="A1190" s="35">
        <f t="shared" si="36"/>
        <v>1159</v>
      </c>
      <c r="B1190" s="22" t="s">
        <v>2239</v>
      </c>
      <c r="C1190" s="22" t="s">
        <v>2167</v>
      </c>
      <c r="D1190" s="22">
        <v>2017.3</v>
      </c>
      <c r="E1190" s="24" t="s">
        <v>953</v>
      </c>
      <c r="F1190" s="23">
        <v>8466</v>
      </c>
      <c r="G1190" s="23">
        <v>16020</v>
      </c>
      <c r="H1190" s="156" t="s">
        <v>109</v>
      </c>
      <c r="I1190" s="259" t="s">
        <v>236</v>
      </c>
      <c r="J1190" s="141"/>
    </row>
    <row r="1191" spans="1:10" s="13" customFormat="1" ht="27.75" customHeight="1" x14ac:dyDescent="0.2">
      <c r="A1191" s="35">
        <f t="shared" si="36"/>
        <v>1160</v>
      </c>
      <c r="B1191" s="22" t="s">
        <v>826</v>
      </c>
      <c r="C1191" s="22" t="s">
        <v>2160</v>
      </c>
      <c r="D1191" s="22">
        <v>2017.5</v>
      </c>
      <c r="E1191" s="24" t="s">
        <v>924</v>
      </c>
      <c r="F1191" s="23">
        <v>1622</v>
      </c>
      <c r="G1191" s="23">
        <v>3502</v>
      </c>
      <c r="H1191" s="25" t="s">
        <v>109</v>
      </c>
      <c r="I1191" s="259" t="s">
        <v>236</v>
      </c>
    </row>
    <row r="1192" spans="1:10" s="13" customFormat="1" ht="27.75" customHeight="1" x14ac:dyDescent="0.2">
      <c r="A1192" s="35">
        <f t="shared" si="36"/>
        <v>1161</v>
      </c>
      <c r="B1192" s="108" t="s">
        <v>2247</v>
      </c>
      <c r="C1192" s="22" t="s">
        <v>2160</v>
      </c>
      <c r="D1192" s="22">
        <v>2017.7</v>
      </c>
      <c r="E1192" s="24" t="s">
        <v>909</v>
      </c>
      <c r="F1192" s="23">
        <v>14104</v>
      </c>
      <c r="G1192" s="23">
        <v>29392</v>
      </c>
      <c r="H1192" s="25" t="s">
        <v>830</v>
      </c>
      <c r="I1192" s="27" t="s">
        <v>236</v>
      </c>
    </row>
    <row r="1193" spans="1:10" s="13" customFormat="1" ht="27.75" customHeight="1" x14ac:dyDescent="0.2">
      <c r="A1193" s="35">
        <f t="shared" si="36"/>
        <v>1162</v>
      </c>
      <c r="B1193" s="108" t="s">
        <v>859</v>
      </c>
      <c r="C1193" s="22" t="s">
        <v>2223</v>
      </c>
      <c r="D1193" s="22">
        <v>2017.7</v>
      </c>
      <c r="E1193" s="24" t="s">
        <v>893</v>
      </c>
      <c r="F1193" s="23">
        <v>13097</v>
      </c>
      <c r="G1193" s="23">
        <v>15986</v>
      </c>
      <c r="H1193" s="25" t="s">
        <v>109</v>
      </c>
      <c r="I1193" s="27" t="s">
        <v>236</v>
      </c>
    </row>
    <row r="1194" spans="1:10" s="13" customFormat="1" ht="27.75" customHeight="1" x14ac:dyDescent="0.2">
      <c r="A1194" s="35">
        <f t="shared" si="36"/>
        <v>1163</v>
      </c>
      <c r="B1194" s="108" t="s">
        <v>861</v>
      </c>
      <c r="C1194" s="22" t="s">
        <v>2252</v>
      </c>
      <c r="D1194" s="22">
        <v>2017.7</v>
      </c>
      <c r="E1194" s="24" t="s">
        <v>890</v>
      </c>
      <c r="F1194" s="23">
        <v>10251</v>
      </c>
      <c r="G1194" s="23">
        <v>9014</v>
      </c>
      <c r="H1194" s="25" t="s">
        <v>109</v>
      </c>
      <c r="I1194" s="27" t="s">
        <v>236</v>
      </c>
      <c r="J1194" s="141" t="s">
        <v>1787</v>
      </c>
    </row>
    <row r="1195" spans="1:10" s="13" customFormat="1" ht="27.75" customHeight="1" x14ac:dyDescent="0.2">
      <c r="A1195" s="35">
        <f t="shared" ref="A1195:A1203" si="37">ROW()-31</f>
        <v>1164</v>
      </c>
      <c r="B1195" s="108" t="s">
        <v>871</v>
      </c>
      <c r="C1195" s="22" t="s">
        <v>137</v>
      </c>
      <c r="D1195" s="22">
        <v>2017.8</v>
      </c>
      <c r="E1195" s="24" t="s">
        <v>888</v>
      </c>
      <c r="F1195" s="23">
        <v>3499</v>
      </c>
      <c r="G1195" s="23">
        <v>6999</v>
      </c>
      <c r="H1195" s="25" t="s">
        <v>6</v>
      </c>
      <c r="I1195" s="27" t="s">
        <v>236</v>
      </c>
      <c r="J1195" s="141"/>
    </row>
    <row r="1196" spans="1:10" s="13" customFormat="1" ht="27.75" customHeight="1" x14ac:dyDescent="0.2">
      <c r="A1196" s="35">
        <f t="shared" si="37"/>
        <v>1165</v>
      </c>
      <c r="B1196" s="108" t="s">
        <v>1452</v>
      </c>
      <c r="C1196" s="22" t="s">
        <v>2256</v>
      </c>
      <c r="D1196" s="22">
        <v>2017.12</v>
      </c>
      <c r="E1196" s="110" t="s">
        <v>1457</v>
      </c>
      <c r="F1196" s="23">
        <v>1576</v>
      </c>
      <c r="G1196" s="23">
        <v>2796</v>
      </c>
      <c r="H1196" s="25" t="s">
        <v>109</v>
      </c>
      <c r="I1196" s="27" t="s">
        <v>236</v>
      </c>
      <c r="J1196" s="141" t="s">
        <v>1847</v>
      </c>
    </row>
    <row r="1197" spans="1:10" s="13" customFormat="1" ht="27.75" customHeight="1" x14ac:dyDescent="0.2">
      <c r="A1197" s="35">
        <f t="shared" si="37"/>
        <v>1166</v>
      </c>
      <c r="B1197" s="22" t="s">
        <v>1585</v>
      </c>
      <c r="C1197" s="22" t="s">
        <v>2167</v>
      </c>
      <c r="D1197" s="22">
        <v>2018.6</v>
      </c>
      <c r="E1197" s="24" t="s">
        <v>1600</v>
      </c>
      <c r="F1197" s="23">
        <v>10227</v>
      </c>
      <c r="G1197" s="23">
        <v>19414</v>
      </c>
      <c r="H1197" s="25" t="s">
        <v>180</v>
      </c>
      <c r="I1197" s="27" t="s">
        <v>1598</v>
      </c>
      <c r="J1197" s="141"/>
    </row>
    <row r="1198" spans="1:10" s="13" customFormat="1" ht="27.75" customHeight="1" x14ac:dyDescent="0.2">
      <c r="A1198" s="35">
        <f t="shared" si="37"/>
        <v>1167</v>
      </c>
      <c r="B1198" s="108" t="s">
        <v>1616</v>
      </c>
      <c r="C1198" s="22" t="s">
        <v>137</v>
      </c>
      <c r="D1198" s="22">
        <v>2018.7</v>
      </c>
      <c r="E1198" s="24" t="s">
        <v>1636</v>
      </c>
      <c r="F1198" s="23">
        <v>20176</v>
      </c>
      <c r="G1198" s="23">
        <v>40027</v>
      </c>
      <c r="H1198" s="25" t="s">
        <v>109</v>
      </c>
      <c r="I1198" s="27" t="s">
        <v>188</v>
      </c>
      <c r="J1198" s="141" t="s">
        <v>1847</v>
      </c>
    </row>
    <row r="1199" spans="1:10" s="13" customFormat="1" ht="27.75" customHeight="1" x14ac:dyDescent="0.2">
      <c r="A1199" s="35">
        <f t="shared" si="37"/>
        <v>1168</v>
      </c>
      <c r="B1199" s="108" t="s">
        <v>1756</v>
      </c>
      <c r="C1199" s="134" t="s">
        <v>2268</v>
      </c>
      <c r="D1199" s="22">
        <v>2018.11</v>
      </c>
      <c r="E1199" s="128" t="s">
        <v>1774</v>
      </c>
      <c r="F1199" s="129">
        <v>20154</v>
      </c>
      <c r="G1199" s="125">
        <v>44811</v>
      </c>
      <c r="H1199" s="126" t="s">
        <v>1758</v>
      </c>
      <c r="I1199" s="127" t="s">
        <v>1760</v>
      </c>
      <c r="J1199" s="141"/>
    </row>
    <row r="1200" spans="1:10" s="13" customFormat="1" ht="27.75" customHeight="1" x14ac:dyDescent="0.2">
      <c r="A1200" s="35">
        <f t="shared" si="37"/>
        <v>1169</v>
      </c>
      <c r="B1200" s="108" t="s">
        <v>1752</v>
      </c>
      <c r="C1200" s="134" t="s">
        <v>137</v>
      </c>
      <c r="D1200" s="22">
        <v>2018.11</v>
      </c>
      <c r="E1200" s="24" t="s">
        <v>1771</v>
      </c>
      <c r="F1200" s="125">
        <v>3389</v>
      </c>
      <c r="G1200" s="125">
        <v>5732</v>
      </c>
      <c r="H1200" s="126" t="s">
        <v>109</v>
      </c>
      <c r="I1200" s="127" t="s">
        <v>188</v>
      </c>
      <c r="J1200" s="141"/>
    </row>
    <row r="1201" spans="1:10" s="13" customFormat="1" ht="27.75" customHeight="1" x14ac:dyDescent="0.2">
      <c r="A1201" s="35">
        <f t="shared" si="37"/>
        <v>1170</v>
      </c>
      <c r="B1201" s="108" t="s">
        <v>1773</v>
      </c>
      <c r="C1201" s="134" t="s">
        <v>137</v>
      </c>
      <c r="D1201" s="22">
        <v>2018.11</v>
      </c>
      <c r="E1201" s="128" t="s">
        <v>1515</v>
      </c>
      <c r="F1201" s="129">
        <v>355</v>
      </c>
      <c r="G1201" s="125">
        <v>1060</v>
      </c>
      <c r="H1201" s="126" t="s">
        <v>109</v>
      </c>
      <c r="I1201" s="127" t="s">
        <v>188</v>
      </c>
      <c r="J1201" s="141"/>
    </row>
    <row r="1202" spans="1:10" ht="27.6" customHeight="1" x14ac:dyDescent="0.2">
      <c r="A1202" s="35">
        <f t="shared" si="37"/>
        <v>1171</v>
      </c>
      <c r="B1202" s="22" t="s">
        <v>2373</v>
      </c>
      <c r="C1202" s="134" t="s">
        <v>65</v>
      </c>
      <c r="D1202" s="22">
        <v>2020.4</v>
      </c>
      <c r="E1202" s="128" t="s">
        <v>2368</v>
      </c>
      <c r="F1202" s="23">
        <v>10434</v>
      </c>
      <c r="G1202" s="23">
        <v>22243</v>
      </c>
      <c r="H1202" s="126" t="s">
        <v>181</v>
      </c>
      <c r="I1202" s="127" t="s">
        <v>236</v>
      </c>
      <c r="J1202" s="4" t="s">
        <v>1849</v>
      </c>
    </row>
    <row r="1203" spans="1:10" ht="27.6" customHeight="1" x14ac:dyDescent="0.2">
      <c r="A1203" s="35">
        <f t="shared" si="37"/>
        <v>1172</v>
      </c>
      <c r="B1203" s="299" t="s">
        <v>2417</v>
      </c>
      <c r="C1203" s="300" t="s">
        <v>65</v>
      </c>
      <c r="D1203" s="299">
        <v>2020.6</v>
      </c>
      <c r="E1203" s="301" t="s">
        <v>2418</v>
      </c>
      <c r="F1203" s="302">
        <v>1696</v>
      </c>
      <c r="G1203" s="302">
        <v>3150</v>
      </c>
      <c r="H1203" s="303" t="s">
        <v>181</v>
      </c>
      <c r="I1203" s="304" t="s">
        <v>236</v>
      </c>
      <c r="J1203" s="4" t="s">
        <v>1849</v>
      </c>
    </row>
    <row r="1204" spans="1:10" ht="28.5" customHeight="1" x14ac:dyDescent="0.2">
      <c r="A1204" s="314" t="s">
        <v>2306</v>
      </c>
      <c r="B1204" s="315"/>
      <c r="C1204" s="315"/>
      <c r="D1204" s="315"/>
      <c r="E1204" s="315"/>
      <c r="F1204" s="315"/>
      <c r="G1204" s="315"/>
      <c r="H1204" s="315"/>
      <c r="I1204" s="316"/>
    </row>
    <row r="1205" spans="1:10" ht="28.5" customHeight="1" x14ac:dyDescent="0.2">
      <c r="A1205" s="35">
        <f>ROW()-32</f>
        <v>1173</v>
      </c>
      <c r="B1205" s="15" t="s">
        <v>39</v>
      </c>
      <c r="C1205" s="22" t="s">
        <v>2121</v>
      </c>
      <c r="D1205" s="22">
        <v>2008.1</v>
      </c>
      <c r="E1205" s="24" t="s">
        <v>1148</v>
      </c>
      <c r="F1205" s="23">
        <v>249</v>
      </c>
      <c r="G1205" s="23">
        <v>484</v>
      </c>
      <c r="H1205" s="25" t="s">
        <v>6</v>
      </c>
      <c r="I1205" s="27" t="s">
        <v>236</v>
      </c>
    </row>
    <row r="1206" spans="1:10" ht="28.5" customHeight="1" x14ac:dyDescent="0.2">
      <c r="A1206" s="35">
        <f t="shared" ref="A1206:A1269" si="38">ROW()-32</f>
        <v>1174</v>
      </c>
      <c r="B1206" s="15" t="s">
        <v>38</v>
      </c>
      <c r="C1206" s="22" t="s">
        <v>2121</v>
      </c>
      <c r="D1206" s="22">
        <v>2008.1</v>
      </c>
      <c r="E1206" s="24" t="s">
        <v>1148</v>
      </c>
      <c r="F1206" s="23">
        <v>452</v>
      </c>
      <c r="G1206" s="23">
        <v>827</v>
      </c>
      <c r="H1206" s="25" t="s">
        <v>6</v>
      </c>
      <c r="I1206" s="27" t="s">
        <v>236</v>
      </c>
    </row>
    <row r="1207" spans="1:10" ht="28.5" customHeight="1" x14ac:dyDescent="0.2">
      <c r="A1207" s="35">
        <f t="shared" si="38"/>
        <v>1175</v>
      </c>
      <c r="B1207" s="15" t="s">
        <v>317</v>
      </c>
      <c r="C1207" s="22" t="s">
        <v>2134</v>
      </c>
      <c r="D1207" s="22">
        <v>2011.7</v>
      </c>
      <c r="E1207" s="16" t="s">
        <v>1182</v>
      </c>
      <c r="F1207" s="17">
        <v>617</v>
      </c>
      <c r="G1207" s="17">
        <v>1136</v>
      </c>
      <c r="H1207" s="20" t="s">
        <v>6</v>
      </c>
      <c r="I1207" s="19" t="s">
        <v>236</v>
      </c>
    </row>
    <row r="1208" spans="1:10" ht="28.5" customHeight="1" x14ac:dyDescent="0.2">
      <c r="A1208" s="35">
        <f t="shared" si="38"/>
        <v>1176</v>
      </c>
      <c r="B1208" s="15" t="s">
        <v>318</v>
      </c>
      <c r="C1208" s="22" t="s">
        <v>2135</v>
      </c>
      <c r="D1208" s="22">
        <v>2011.7</v>
      </c>
      <c r="E1208" s="16" t="s">
        <v>1182</v>
      </c>
      <c r="F1208" s="17">
        <v>172</v>
      </c>
      <c r="G1208" s="17">
        <v>405</v>
      </c>
      <c r="H1208" s="20" t="s">
        <v>6</v>
      </c>
      <c r="I1208" s="19" t="s">
        <v>236</v>
      </c>
    </row>
    <row r="1209" spans="1:10" s="13" customFormat="1" ht="28.5" customHeight="1" x14ac:dyDescent="0.2">
      <c r="A1209" s="35">
        <f t="shared" si="38"/>
        <v>1177</v>
      </c>
      <c r="B1209" s="15" t="s">
        <v>203</v>
      </c>
      <c r="C1209" s="22" t="s">
        <v>2134</v>
      </c>
      <c r="D1209" s="22">
        <v>2012.4</v>
      </c>
      <c r="E1209" s="16" t="s">
        <v>1214</v>
      </c>
      <c r="F1209" s="17">
        <v>900</v>
      </c>
      <c r="G1209" s="17">
        <v>1529</v>
      </c>
      <c r="H1209" s="20" t="s">
        <v>204</v>
      </c>
      <c r="I1209" s="19" t="s">
        <v>236</v>
      </c>
      <c r="J1209" s="4"/>
    </row>
    <row r="1210" spans="1:10" s="13" customFormat="1" ht="28.5" customHeight="1" x14ac:dyDescent="0.2">
      <c r="A1210" s="35">
        <f t="shared" si="38"/>
        <v>1178</v>
      </c>
      <c r="B1210" s="15" t="s">
        <v>216</v>
      </c>
      <c r="C1210" s="22" t="s">
        <v>2145</v>
      </c>
      <c r="D1210" s="15">
        <v>2012.8</v>
      </c>
      <c r="E1210" s="16" t="s">
        <v>1029</v>
      </c>
      <c r="F1210" s="17">
        <v>745</v>
      </c>
      <c r="G1210" s="17">
        <v>1411</v>
      </c>
      <c r="H1210" s="20" t="s">
        <v>109</v>
      </c>
      <c r="I1210" s="19" t="s">
        <v>236</v>
      </c>
      <c r="J1210" s="4"/>
    </row>
    <row r="1211" spans="1:10" s="13" customFormat="1" ht="28.5" customHeight="1" x14ac:dyDescent="0.2">
      <c r="A1211" s="35">
        <f t="shared" si="38"/>
        <v>1179</v>
      </c>
      <c r="B1211" s="15" t="s">
        <v>381</v>
      </c>
      <c r="C1211" s="22" t="s">
        <v>2135</v>
      </c>
      <c r="D1211" s="15">
        <v>2013.11</v>
      </c>
      <c r="E1211" s="16" t="s">
        <v>933</v>
      </c>
      <c r="F1211" s="17">
        <v>579</v>
      </c>
      <c r="G1211" s="17">
        <v>592</v>
      </c>
      <c r="H1211" s="20" t="s">
        <v>109</v>
      </c>
      <c r="I1211" s="19" t="s">
        <v>236</v>
      </c>
      <c r="J1211" s="143"/>
    </row>
    <row r="1212" spans="1:10" s="13" customFormat="1" ht="28.5" customHeight="1" x14ac:dyDescent="0.2">
      <c r="A1212" s="35">
        <f t="shared" si="38"/>
        <v>1180</v>
      </c>
      <c r="B1212" s="15" t="s">
        <v>2295</v>
      </c>
      <c r="C1212" s="22" t="s">
        <v>2296</v>
      </c>
      <c r="D1212" s="15">
        <v>2013.12</v>
      </c>
      <c r="E1212" s="16" t="s">
        <v>926</v>
      </c>
      <c r="F1212" s="17">
        <v>1260</v>
      </c>
      <c r="G1212" s="17">
        <v>2734</v>
      </c>
      <c r="H1212" s="20" t="s">
        <v>189</v>
      </c>
      <c r="I1212" s="19" t="s">
        <v>236</v>
      </c>
      <c r="J1212" s="143"/>
    </row>
    <row r="1213" spans="1:10" s="13" customFormat="1" ht="28.5" customHeight="1" x14ac:dyDescent="0.2">
      <c r="A1213" s="35">
        <f t="shared" si="38"/>
        <v>1181</v>
      </c>
      <c r="B1213" s="15" t="s">
        <v>542</v>
      </c>
      <c r="C1213" s="22" t="s">
        <v>2135</v>
      </c>
      <c r="D1213" s="22">
        <v>2013.12</v>
      </c>
      <c r="E1213" s="157" t="s">
        <v>1298</v>
      </c>
      <c r="F1213" s="162">
        <v>1108</v>
      </c>
      <c r="G1213" s="17">
        <v>2537</v>
      </c>
      <c r="H1213" s="20" t="s">
        <v>189</v>
      </c>
      <c r="I1213" s="19" t="s">
        <v>236</v>
      </c>
      <c r="J1213" s="143"/>
    </row>
    <row r="1214" spans="1:10" s="13" customFormat="1" ht="28.5" customHeight="1" x14ac:dyDescent="0.2">
      <c r="A1214" s="35">
        <f t="shared" si="38"/>
        <v>1182</v>
      </c>
      <c r="B1214" s="22" t="s">
        <v>417</v>
      </c>
      <c r="C1214" s="22" t="s">
        <v>2155</v>
      </c>
      <c r="D1214" s="22">
        <v>2014.2</v>
      </c>
      <c r="E1214" s="157" t="s">
        <v>1120</v>
      </c>
      <c r="F1214" s="162">
        <v>1940</v>
      </c>
      <c r="G1214" s="17">
        <v>3727</v>
      </c>
      <c r="H1214" s="20" t="s">
        <v>189</v>
      </c>
      <c r="I1214" s="19" t="s">
        <v>236</v>
      </c>
      <c r="J1214" s="4" t="s">
        <v>550</v>
      </c>
    </row>
    <row r="1215" spans="1:10" s="13" customFormat="1" ht="28.5" customHeight="1" x14ac:dyDescent="0.2">
      <c r="A1215" s="35">
        <f t="shared" si="38"/>
        <v>1183</v>
      </c>
      <c r="B1215" s="22" t="s">
        <v>414</v>
      </c>
      <c r="C1215" s="22" t="s">
        <v>2135</v>
      </c>
      <c r="D1215" s="22">
        <v>2014.2</v>
      </c>
      <c r="E1215" s="157" t="s">
        <v>1121</v>
      </c>
      <c r="F1215" s="162">
        <v>1733</v>
      </c>
      <c r="G1215" s="17">
        <v>3455</v>
      </c>
      <c r="H1215" s="20" t="s">
        <v>189</v>
      </c>
      <c r="I1215" s="19" t="s">
        <v>236</v>
      </c>
      <c r="J1215" s="143"/>
    </row>
    <row r="1216" spans="1:10" s="13" customFormat="1" ht="28.5" customHeight="1" x14ac:dyDescent="0.2">
      <c r="A1216" s="35">
        <f t="shared" si="38"/>
        <v>1184</v>
      </c>
      <c r="B1216" s="22" t="s">
        <v>422</v>
      </c>
      <c r="C1216" s="22" t="s">
        <v>2156</v>
      </c>
      <c r="D1216" s="22">
        <v>2014.3</v>
      </c>
      <c r="E1216" s="157" t="s">
        <v>951</v>
      </c>
      <c r="F1216" s="162">
        <v>260</v>
      </c>
      <c r="G1216" s="17">
        <v>636</v>
      </c>
      <c r="H1216" s="20" t="s">
        <v>109</v>
      </c>
      <c r="I1216" s="19" t="s">
        <v>236</v>
      </c>
      <c r="J1216" s="143"/>
    </row>
    <row r="1217" spans="1:10" s="13" customFormat="1" ht="28.5" customHeight="1" x14ac:dyDescent="0.2">
      <c r="A1217" s="35">
        <f t="shared" si="38"/>
        <v>1185</v>
      </c>
      <c r="B1217" s="22" t="s">
        <v>441</v>
      </c>
      <c r="C1217" s="22" t="s">
        <v>2145</v>
      </c>
      <c r="D1217" s="22">
        <v>2014.6</v>
      </c>
      <c r="E1217" s="157" t="s">
        <v>935</v>
      </c>
      <c r="F1217" s="162">
        <v>1459</v>
      </c>
      <c r="G1217" s="17">
        <v>2738</v>
      </c>
      <c r="H1217" s="20" t="s">
        <v>109</v>
      </c>
      <c r="I1217" s="19" t="s">
        <v>236</v>
      </c>
      <c r="J1217" s="143"/>
    </row>
    <row r="1218" spans="1:10" s="13" customFormat="1" ht="28.5" customHeight="1" x14ac:dyDescent="0.2">
      <c r="A1218" s="35">
        <f t="shared" si="38"/>
        <v>1186</v>
      </c>
      <c r="B1218" s="22" t="s">
        <v>448</v>
      </c>
      <c r="C1218" s="22" t="s">
        <v>2134</v>
      </c>
      <c r="D1218" s="22">
        <v>2014.6</v>
      </c>
      <c r="E1218" s="157" t="s">
        <v>935</v>
      </c>
      <c r="F1218" s="162">
        <v>1809</v>
      </c>
      <c r="G1218" s="17">
        <v>3617</v>
      </c>
      <c r="H1218" s="20" t="s">
        <v>109</v>
      </c>
      <c r="I1218" s="19" t="s">
        <v>236</v>
      </c>
      <c r="J1218" s="4"/>
    </row>
    <row r="1219" spans="1:10" s="13" customFormat="1" ht="28.5" customHeight="1" x14ac:dyDescent="0.2">
      <c r="A1219" s="35">
        <f t="shared" si="38"/>
        <v>1187</v>
      </c>
      <c r="B1219" s="22" t="s">
        <v>450</v>
      </c>
      <c r="C1219" s="22" t="s">
        <v>2134</v>
      </c>
      <c r="D1219" s="22">
        <v>2014.7</v>
      </c>
      <c r="E1219" s="157" t="s">
        <v>933</v>
      </c>
      <c r="F1219" s="162">
        <v>2406</v>
      </c>
      <c r="G1219" s="17">
        <v>4962</v>
      </c>
      <c r="H1219" s="20" t="s">
        <v>109</v>
      </c>
      <c r="I1219" s="19" t="s">
        <v>236</v>
      </c>
      <c r="J1219" s="4"/>
    </row>
    <row r="1220" spans="1:10" s="13" customFormat="1" ht="28.5" customHeight="1" x14ac:dyDescent="0.2">
      <c r="A1220" s="35">
        <f t="shared" si="38"/>
        <v>1188</v>
      </c>
      <c r="B1220" s="15" t="s">
        <v>497</v>
      </c>
      <c r="C1220" s="15" t="s">
        <v>2135</v>
      </c>
      <c r="D1220" s="22">
        <v>2014.9</v>
      </c>
      <c r="E1220" s="16" t="s">
        <v>980</v>
      </c>
      <c r="F1220" s="17">
        <v>1144</v>
      </c>
      <c r="G1220" s="17">
        <v>2060</v>
      </c>
      <c r="H1220" s="20" t="s">
        <v>109</v>
      </c>
      <c r="I1220" s="19" t="s">
        <v>236</v>
      </c>
      <c r="J1220" s="4"/>
    </row>
    <row r="1221" spans="1:10" s="13" customFormat="1" ht="28.5" customHeight="1" x14ac:dyDescent="0.2">
      <c r="A1221" s="35">
        <f t="shared" si="38"/>
        <v>1189</v>
      </c>
      <c r="B1221" s="15" t="s">
        <v>495</v>
      </c>
      <c r="C1221" s="15" t="s">
        <v>2134</v>
      </c>
      <c r="D1221" s="22">
        <v>2014.9</v>
      </c>
      <c r="E1221" s="16" t="s">
        <v>1090</v>
      </c>
      <c r="F1221" s="17">
        <v>1543</v>
      </c>
      <c r="G1221" s="17">
        <v>3077</v>
      </c>
      <c r="H1221" s="20" t="s">
        <v>109</v>
      </c>
      <c r="I1221" s="19" t="s">
        <v>236</v>
      </c>
      <c r="J1221" s="4"/>
    </row>
    <row r="1222" spans="1:10" s="13" customFormat="1" ht="28.5" customHeight="1" x14ac:dyDescent="0.2">
      <c r="A1222" s="35">
        <f t="shared" si="38"/>
        <v>1190</v>
      </c>
      <c r="B1222" s="15" t="s">
        <v>523</v>
      </c>
      <c r="C1222" s="15" t="s">
        <v>2135</v>
      </c>
      <c r="D1222" s="22">
        <v>2014.11</v>
      </c>
      <c r="E1222" s="16" t="s">
        <v>1107</v>
      </c>
      <c r="F1222" s="17">
        <v>1161</v>
      </c>
      <c r="G1222" s="17">
        <v>1932</v>
      </c>
      <c r="H1222" s="20" t="s">
        <v>109</v>
      </c>
      <c r="I1222" s="19" t="s">
        <v>236</v>
      </c>
      <c r="J1222" s="4"/>
    </row>
    <row r="1223" spans="1:10" s="13" customFormat="1" ht="28.5" customHeight="1" x14ac:dyDescent="0.2">
      <c r="A1223" s="35">
        <f t="shared" si="38"/>
        <v>1191</v>
      </c>
      <c r="B1223" s="15" t="s">
        <v>514</v>
      </c>
      <c r="C1223" s="15" t="s">
        <v>2134</v>
      </c>
      <c r="D1223" s="22">
        <v>2014.12</v>
      </c>
      <c r="E1223" s="16" t="s">
        <v>1033</v>
      </c>
      <c r="F1223" s="17">
        <v>1411</v>
      </c>
      <c r="G1223" s="17">
        <v>2291</v>
      </c>
      <c r="H1223" s="20" t="s">
        <v>109</v>
      </c>
      <c r="I1223" s="19" t="s">
        <v>236</v>
      </c>
      <c r="J1223" s="4"/>
    </row>
    <row r="1224" spans="1:10" s="13" customFormat="1" ht="28.5" customHeight="1" x14ac:dyDescent="0.2">
      <c r="A1224" s="35">
        <f t="shared" si="38"/>
        <v>1192</v>
      </c>
      <c r="B1224" s="15" t="s">
        <v>516</v>
      </c>
      <c r="C1224" s="15" t="s">
        <v>2135</v>
      </c>
      <c r="D1224" s="22">
        <v>2014.12</v>
      </c>
      <c r="E1224" s="16" t="s">
        <v>1108</v>
      </c>
      <c r="F1224" s="17">
        <v>1036</v>
      </c>
      <c r="G1224" s="17">
        <v>2503</v>
      </c>
      <c r="H1224" s="20" t="s">
        <v>109</v>
      </c>
      <c r="I1224" s="19" t="s">
        <v>236</v>
      </c>
      <c r="J1224" s="141"/>
    </row>
    <row r="1225" spans="1:10" ht="28.5" customHeight="1" x14ac:dyDescent="0.2">
      <c r="A1225" s="35">
        <f t="shared" si="38"/>
        <v>1193</v>
      </c>
      <c r="B1225" s="15" t="s">
        <v>525</v>
      </c>
      <c r="C1225" s="15" t="s">
        <v>2134</v>
      </c>
      <c r="D1225" s="22">
        <v>2014.12</v>
      </c>
      <c r="E1225" s="16" t="s">
        <v>933</v>
      </c>
      <c r="F1225" s="17">
        <v>1931</v>
      </c>
      <c r="G1225" s="17">
        <v>3481</v>
      </c>
      <c r="H1225" s="20" t="s">
        <v>109</v>
      </c>
      <c r="I1225" s="19" t="s">
        <v>236</v>
      </c>
      <c r="J1225" s="141"/>
    </row>
    <row r="1226" spans="1:10" ht="28.5" customHeight="1" x14ac:dyDescent="0.2">
      <c r="A1226" s="35">
        <f t="shared" si="38"/>
        <v>1194</v>
      </c>
      <c r="B1226" s="22" t="s">
        <v>2174</v>
      </c>
      <c r="C1226" s="22" t="s">
        <v>2175</v>
      </c>
      <c r="D1226" s="22">
        <v>2015.3</v>
      </c>
      <c r="E1226" s="24" t="s">
        <v>981</v>
      </c>
      <c r="F1226" s="23">
        <v>1244</v>
      </c>
      <c r="G1226" s="23">
        <v>2394</v>
      </c>
      <c r="H1226" s="25" t="s">
        <v>109</v>
      </c>
      <c r="I1226" s="27" t="s">
        <v>236</v>
      </c>
      <c r="J1226" s="141"/>
    </row>
    <row r="1227" spans="1:10" ht="28.5" customHeight="1" x14ac:dyDescent="0.2">
      <c r="A1227" s="35">
        <f t="shared" si="38"/>
        <v>1195</v>
      </c>
      <c r="B1227" s="22" t="s">
        <v>560</v>
      </c>
      <c r="C1227" s="22" t="s">
        <v>2134</v>
      </c>
      <c r="D1227" s="22">
        <v>2015.6</v>
      </c>
      <c r="E1227" s="24" t="s">
        <v>980</v>
      </c>
      <c r="F1227" s="23">
        <v>605</v>
      </c>
      <c r="G1227" s="23">
        <v>1152</v>
      </c>
      <c r="H1227" s="25" t="s">
        <v>109</v>
      </c>
      <c r="I1227" s="27" t="s">
        <v>236</v>
      </c>
      <c r="J1227" s="141"/>
    </row>
    <row r="1228" spans="1:10" ht="28.5" customHeight="1" x14ac:dyDescent="0.2">
      <c r="A1228" s="35">
        <f t="shared" si="38"/>
        <v>1196</v>
      </c>
      <c r="B1228" s="22" t="s">
        <v>561</v>
      </c>
      <c r="C1228" s="22" t="s">
        <v>2135</v>
      </c>
      <c r="D1228" s="22">
        <v>2015.6</v>
      </c>
      <c r="E1228" s="24" t="s">
        <v>980</v>
      </c>
      <c r="F1228" s="23">
        <v>464</v>
      </c>
      <c r="G1228" s="23">
        <v>1183</v>
      </c>
      <c r="H1228" s="25" t="s">
        <v>109</v>
      </c>
      <c r="I1228" s="27" t="s">
        <v>236</v>
      </c>
      <c r="J1228" s="141"/>
    </row>
    <row r="1229" spans="1:10" ht="28.5" customHeight="1" x14ac:dyDescent="0.2">
      <c r="A1229" s="35">
        <f t="shared" si="38"/>
        <v>1197</v>
      </c>
      <c r="B1229" s="22" t="s">
        <v>563</v>
      </c>
      <c r="C1229" s="22" t="s">
        <v>2135</v>
      </c>
      <c r="D1229" s="22">
        <v>2015.6</v>
      </c>
      <c r="E1229" s="24" t="s">
        <v>1075</v>
      </c>
      <c r="F1229" s="23">
        <v>2076</v>
      </c>
      <c r="G1229" s="23">
        <v>4012</v>
      </c>
      <c r="H1229" s="25" t="s">
        <v>109</v>
      </c>
      <c r="I1229" s="27" t="s">
        <v>236</v>
      </c>
      <c r="J1229" s="141"/>
    </row>
    <row r="1230" spans="1:10" ht="28.5" customHeight="1" x14ac:dyDescent="0.2">
      <c r="A1230" s="35">
        <f t="shared" si="38"/>
        <v>1198</v>
      </c>
      <c r="B1230" s="22" t="s">
        <v>580</v>
      </c>
      <c r="C1230" s="22" t="s">
        <v>2184</v>
      </c>
      <c r="D1230" s="22">
        <v>2015.7</v>
      </c>
      <c r="E1230" s="24" t="s">
        <v>1079</v>
      </c>
      <c r="F1230" s="23">
        <v>1526</v>
      </c>
      <c r="G1230" s="23">
        <v>3056</v>
      </c>
      <c r="H1230" s="25" t="s">
        <v>189</v>
      </c>
      <c r="I1230" s="27" t="s">
        <v>236</v>
      </c>
      <c r="J1230" s="141"/>
    </row>
    <row r="1231" spans="1:10" ht="28.5" customHeight="1" x14ac:dyDescent="0.2">
      <c r="A1231" s="35">
        <f t="shared" si="38"/>
        <v>1199</v>
      </c>
      <c r="B1231" s="22" t="s">
        <v>582</v>
      </c>
      <c r="C1231" s="22" t="s">
        <v>2135</v>
      </c>
      <c r="D1231" s="22">
        <v>2015.8</v>
      </c>
      <c r="E1231" s="24" t="s">
        <v>951</v>
      </c>
      <c r="F1231" s="23">
        <v>1519</v>
      </c>
      <c r="G1231" s="23">
        <v>3546</v>
      </c>
      <c r="H1231" s="25" t="s">
        <v>189</v>
      </c>
      <c r="I1231" s="27" t="s">
        <v>236</v>
      </c>
      <c r="J1231" s="141"/>
    </row>
    <row r="1232" spans="1:10" ht="28.5" customHeight="1" x14ac:dyDescent="0.2">
      <c r="A1232" s="35">
        <f t="shared" si="38"/>
        <v>1200</v>
      </c>
      <c r="B1232" s="22" t="s">
        <v>597</v>
      </c>
      <c r="C1232" s="22" t="s">
        <v>2135</v>
      </c>
      <c r="D1232" s="22">
        <v>2015.9</v>
      </c>
      <c r="E1232" s="24" t="s">
        <v>1032</v>
      </c>
      <c r="F1232" s="23">
        <v>245</v>
      </c>
      <c r="G1232" s="23">
        <v>472</v>
      </c>
      <c r="H1232" s="25" t="s">
        <v>109</v>
      </c>
      <c r="I1232" s="27" t="s">
        <v>236</v>
      </c>
      <c r="J1232" s="141"/>
    </row>
    <row r="1233" spans="1:10" ht="28.5" customHeight="1" x14ac:dyDescent="0.2">
      <c r="A1233" s="35">
        <f t="shared" si="38"/>
        <v>1201</v>
      </c>
      <c r="B1233" s="22" t="s">
        <v>1348</v>
      </c>
      <c r="C1233" s="22" t="s">
        <v>2135</v>
      </c>
      <c r="D1233" s="22">
        <v>2015.9</v>
      </c>
      <c r="E1233" s="24" t="s">
        <v>884</v>
      </c>
      <c r="F1233" s="23">
        <v>1724</v>
      </c>
      <c r="G1233" s="23">
        <v>1468</v>
      </c>
      <c r="H1233" s="25" t="s">
        <v>109</v>
      </c>
      <c r="I1233" s="27" t="s">
        <v>236</v>
      </c>
      <c r="J1233" s="141"/>
    </row>
    <row r="1234" spans="1:10" ht="28.5" customHeight="1" x14ac:dyDescent="0.2">
      <c r="A1234" s="35">
        <f t="shared" si="38"/>
        <v>1202</v>
      </c>
      <c r="B1234" s="22" t="s">
        <v>615</v>
      </c>
      <c r="C1234" s="22" t="s">
        <v>2121</v>
      </c>
      <c r="D1234" s="22">
        <v>2015.11</v>
      </c>
      <c r="E1234" s="24" t="s">
        <v>980</v>
      </c>
      <c r="F1234" s="23">
        <v>437</v>
      </c>
      <c r="G1234" s="23">
        <v>753</v>
      </c>
      <c r="H1234" s="25" t="s">
        <v>109</v>
      </c>
      <c r="I1234" s="27" t="s">
        <v>236</v>
      </c>
      <c r="J1234" s="141"/>
    </row>
    <row r="1235" spans="1:10" ht="28.5" customHeight="1" x14ac:dyDescent="0.2">
      <c r="A1235" s="35">
        <f t="shared" si="38"/>
        <v>1203</v>
      </c>
      <c r="B1235" s="30" t="s">
        <v>626</v>
      </c>
      <c r="C1235" s="30" t="s">
        <v>2134</v>
      </c>
      <c r="D1235" s="30">
        <v>2015.12</v>
      </c>
      <c r="E1235" s="31" t="s">
        <v>950</v>
      </c>
      <c r="F1235" s="32">
        <v>1437</v>
      </c>
      <c r="G1235" s="32">
        <v>2395</v>
      </c>
      <c r="H1235" s="33" t="s">
        <v>189</v>
      </c>
      <c r="I1235" s="34" t="s">
        <v>236</v>
      </c>
      <c r="J1235" s="141"/>
    </row>
    <row r="1236" spans="1:10" ht="28.5" customHeight="1" x14ac:dyDescent="0.2">
      <c r="A1236" s="35">
        <f t="shared" si="38"/>
        <v>1204</v>
      </c>
      <c r="B1236" s="2" t="s">
        <v>633</v>
      </c>
      <c r="C1236" s="2" t="s">
        <v>2135</v>
      </c>
      <c r="D1236" s="2">
        <v>2015.12</v>
      </c>
      <c r="E1236" s="37" t="s">
        <v>992</v>
      </c>
      <c r="F1236" s="38">
        <v>1932</v>
      </c>
      <c r="G1236" s="38">
        <v>3200</v>
      </c>
      <c r="H1236" s="41" t="s">
        <v>189</v>
      </c>
      <c r="I1236" s="40" t="s">
        <v>236</v>
      </c>
      <c r="J1236" s="141"/>
    </row>
    <row r="1237" spans="1:10" ht="28.5" customHeight="1" x14ac:dyDescent="0.2">
      <c r="A1237" s="35">
        <f t="shared" si="38"/>
        <v>1205</v>
      </c>
      <c r="B1237" s="2" t="s">
        <v>650</v>
      </c>
      <c r="C1237" s="2" t="s">
        <v>2134</v>
      </c>
      <c r="D1237" s="2">
        <v>2016.3</v>
      </c>
      <c r="E1237" s="37" t="s">
        <v>1054</v>
      </c>
      <c r="F1237" s="38">
        <v>824</v>
      </c>
      <c r="G1237" s="38">
        <v>1524</v>
      </c>
      <c r="H1237" s="41" t="s">
        <v>109</v>
      </c>
      <c r="I1237" s="40" t="s">
        <v>236</v>
      </c>
      <c r="J1237" s="141"/>
    </row>
    <row r="1238" spans="1:10" ht="28.5" customHeight="1" x14ac:dyDescent="0.2">
      <c r="A1238" s="35">
        <f t="shared" si="38"/>
        <v>1206</v>
      </c>
      <c r="B1238" s="2" t="s">
        <v>664</v>
      </c>
      <c r="C1238" s="2" t="s">
        <v>2145</v>
      </c>
      <c r="D1238" s="2">
        <v>2016.5</v>
      </c>
      <c r="E1238" s="37" t="s">
        <v>980</v>
      </c>
      <c r="F1238" s="38">
        <v>611</v>
      </c>
      <c r="G1238" s="38">
        <v>1007</v>
      </c>
      <c r="H1238" s="41" t="s">
        <v>109</v>
      </c>
      <c r="I1238" s="40" t="s">
        <v>236</v>
      </c>
      <c r="J1238" s="143"/>
    </row>
    <row r="1239" spans="1:10" ht="28.5" customHeight="1" x14ac:dyDescent="0.2">
      <c r="A1239" s="35">
        <f t="shared" si="38"/>
        <v>1207</v>
      </c>
      <c r="B1239" s="2" t="s">
        <v>662</v>
      </c>
      <c r="C1239" s="2" t="s">
        <v>2135</v>
      </c>
      <c r="D1239" s="2">
        <v>2016.5</v>
      </c>
      <c r="E1239" s="37" t="s">
        <v>926</v>
      </c>
      <c r="F1239" s="38">
        <v>1347</v>
      </c>
      <c r="G1239" s="38">
        <v>2156</v>
      </c>
      <c r="H1239" s="41" t="s">
        <v>109</v>
      </c>
      <c r="I1239" s="40" t="s">
        <v>236</v>
      </c>
      <c r="J1239" s="143"/>
    </row>
    <row r="1240" spans="1:10" ht="28.5" customHeight="1" x14ac:dyDescent="0.2">
      <c r="A1240" s="35">
        <f t="shared" si="38"/>
        <v>1208</v>
      </c>
      <c r="B1240" s="2" t="s">
        <v>699</v>
      </c>
      <c r="C1240" s="2" t="s">
        <v>2213</v>
      </c>
      <c r="D1240" s="2">
        <v>2016.8</v>
      </c>
      <c r="E1240" s="37" t="s">
        <v>1021</v>
      </c>
      <c r="F1240" s="38">
        <v>347</v>
      </c>
      <c r="G1240" s="38">
        <v>645</v>
      </c>
      <c r="H1240" s="41" t="s">
        <v>109</v>
      </c>
      <c r="I1240" s="40" t="s">
        <v>236</v>
      </c>
      <c r="J1240" s="143"/>
    </row>
    <row r="1241" spans="1:10" ht="28.5" customHeight="1" x14ac:dyDescent="0.2">
      <c r="A1241" s="35">
        <f t="shared" si="38"/>
        <v>1209</v>
      </c>
      <c r="B1241" s="2" t="s">
        <v>700</v>
      </c>
      <c r="C1241" s="2" t="s">
        <v>2135</v>
      </c>
      <c r="D1241" s="2">
        <v>2016.8</v>
      </c>
      <c r="E1241" s="37" t="s">
        <v>1016</v>
      </c>
      <c r="F1241" s="38">
        <v>1609</v>
      </c>
      <c r="G1241" s="38">
        <v>2212</v>
      </c>
      <c r="H1241" s="41" t="s">
        <v>109</v>
      </c>
      <c r="I1241" s="40" t="s">
        <v>236</v>
      </c>
      <c r="J1241" s="141"/>
    </row>
    <row r="1242" spans="1:10" ht="28.5" customHeight="1" x14ac:dyDescent="0.2">
      <c r="A1242" s="35">
        <f t="shared" si="38"/>
        <v>1210</v>
      </c>
      <c r="B1242" s="2" t="s">
        <v>1361</v>
      </c>
      <c r="C1242" s="2" t="s">
        <v>2145</v>
      </c>
      <c r="D1242" s="2">
        <v>2016.8</v>
      </c>
      <c r="E1242" s="37" t="s">
        <v>1022</v>
      </c>
      <c r="F1242" s="38">
        <v>658</v>
      </c>
      <c r="G1242" s="38">
        <v>1082</v>
      </c>
      <c r="H1242" s="41" t="s">
        <v>109</v>
      </c>
      <c r="I1242" s="40" t="s">
        <v>236</v>
      </c>
      <c r="J1242" s="141"/>
    </row>
    <row r="1243" spans="1:10" ht="28.5" customHeight="1" x14ac:dyDescent="0.2">
      <c r="A1243" s="35">
        <f t="shared" si="38"/>
        <v>1211</v>
      </c>
      <c r="B1243" s="2" t="s">
        <v>381</v>
      </c>
      <c r="C1243" s="2" t="s">
        <v>2216</v>
      </c>
      <c r="D1243" s="2">
        <v>2016.8</v>
      </c>
      <c r="E1243" s="37" t="s">
        <v>933</v>
      </c>
      <c r="F1243" s="38">
        <v>280</v>
      </c>
      <c r="G1243" s="38">
        <v>298</v>
      </c>
      <c r="H1243" s="41" t="s">
        <v>189</v>
      </c>
      <c r="I1243" s="40" t="s">
        <v>236</v>
      </c>
      <c r="J1243" s="141"/>
    </row>
    <row r="1244" spans="1:10" ht="28.5" customHeight="1" x14ac:dyDescent="0.2">
      <c r="A1244" s="35">
        <f t="shared" si="38"/>
        <v>1212</v>
      </c>
      <c r="B1244" s="2" t="s">
        <v>712</v>
      </c>
      <c r="C1244" s="2" t="s">
        <v>2145</v>
      </c>
      <c r="D1244" s="2">
        <v>2016.8</v>
      </c>
      <c r="E1244" s="37" t="s">
        <v>1016</v>
      </c>
      <c r="F1244" s="38">
        <v>1229</v>
      </c>
      <c r="G1244" s="38">
        <v>2595</v>
      </c>
      <c r="H1244" s="41" t="s">
        <v>180</v>
      </c>
      <c r="I1244" s="40" t="s">
        <v>236</v>
      </c>
      <c r="J1244" s="141"/>
    </row>
    <row r="1245" spans="1:10" ht="28.5" customHeight="1" x14ac:dyDescent="0.2">
      <c r="A1245" s="35">
        <f t="shared" si="38"/>
        <v>1213</v>
      </c>
      <c r="B1245" s="2" t="s">
        <v>751</v>
      </c>
      <c r="C1245" s="2" t="s">
        <v>2222</v>
      </c>
      <c r="D1245" s="60">
        <v>2016.1</v>
      </c>
      <c r="E1245" s="37" t="s">
        <v>950</v>
      </c>
      <c r="F1245" s="38">
        <v>1308</v>
      </c>
      <c r="G1245" s="38">
        <v>2772</v>
      </c>
      <c r="H1245" s="41" t="s">
        <v>180</v>
      </c>
      <c r="I1245" s="40" t="s">
        <v>236</v>
      </c>
      <c r="J1245" s="141"/>
    </row>
    <row r="1246" spans="1:10" ht="28.5" customHeight="1" x14ac:dyDescent="0.2">
      <c r="A1246" s="35">
        <f t="shared" si="38"/>
        <v>1214</v>
      </c>
      <c r="B1246" s="2" t="s">
        <v>752</v>
      </c>
      <c r="C1246" s="2" t="s">
        <v>2135</v>
      </c>
      <c r="D1246" s="60">
        <v>2016.1</v>
      </c>
      <c r="E1246" s="37" t="s">
        <v>950</v>
      </c>
      <c r="F1246" s="38">
        <v>214</v>
      </c>
      <c r="G1246" s="38">
        <v>326</v>
      </c>
      <c r="H1246" s="41" t="s">
        <v>180</v>
      </c>
      <c r="I1246" s="40" t="s">
        <v>236</v>
      </c>
      <c r="J1246" s="141"/>
    </row>
    <row r="1247" spans="1:10" ht="28.5" customHeight="1" x14ac:dyDescent="0.2">
      <c r="A1247" s="35">
        <f t="shared" si="38"/>
        <v>1215</v>
      </c>
      <c r="B1247" s="2" t="s">
        <v>1363</v>
      </c>
      <c r="C1247" s="2" t="s">
        <v>2230</v>
      </c>
      <c r="D1247" s="2">
        <v>2016.12</v>
      </c>
      <c r="E1247" s="37" t="s">
        <v>941</v>
      </c>
      <c r="F1247" s="38">
        <v>201</v>
      </c>
      <c r="G1247" s="38">
        <v>340</v>
      </c>
      <c r="H1247" s="41" t="s">
        <v>180</v>
      </c>
      <c r="I1247" s="84" t="s">
        <v>236</v>
      </c>
      <c r="J1247" s="141"/>
    </row>
    <row r="1248" spans="1:10" ht="28.5" customHeight="1" x14ac:dyDescent="0.2">
      <c r="A1248" s="35">
        <f t="shared" si="38"/>
        <v>1216</v>
      </c>
      <c r="B1248" s="2" t="s">
        <v>803</v>
      </c>
      <c r="C1248" s="2" t="s">
        <v>2134</v>
      </c>
      <c r="D1248" s="2">
        <v>2017.2</v>
      </c>
      <c r="E1248" s="37" t="s">
        <v>944</v>
      </c>
      <c r="F1248" s="81">
        <v>1116</v>
      </c>
      <c r="G1248" s="38">
        <v>2605</v>
      </c>
      <c r="H1248" s="83" t="s">
        <v>109</v>
      </c>
      <c r="I1248" s="84" t="s">
        <v>236</v>
      </c>
      <c r="J1248" s="141"/>
    </row>
    <row r="1249" spans="1:10" ht="28.5" customHeight="1" x14ac:dyDescent="0.2">
      <c r="A1249" s="35">
        <f t="shared" si="38"/>
        <v>1217</v>
      </c>
      <c r="B1249" s="2" t="s">
        <v>805</v>
      </c>
      <c r="C1249" s="2" t="s">
        <v>2135</v>
      </c>
      <c r="D1249" s="2">
        <v>2017.2</v>
      </c>
      <c r="E1249" s="37" t="s">
        <v>944</v>
      </c>
      <c r="F1249" s="81">
        <v>1113</v>
      </c>
      <c r="G1249" s="38">
        <v>2450</v>
      </c>
      <c r="H1249" s="83" t="s">
        <v>189</v>
      </c>
      <c r="I1249" s="84" t="s">
        <v>236</v>
      </c>
      <c r="J1249" s="141"/>
    </row>
    <row r="1250" spans="1:10" ht="28.5" customHeight="1" x14ac:dyDescent="0.2">
      <c r="A1250" s="35">
        <f t="shared" si="38"/>
        <v>1218</v>
      </c>
      <c r="B1250" s="2" t="s">
        <v>804</v>
      </c>
      <c r="C1250" s="2" t="s">
        <v>2234</v>
      </c>
      <c r="D1250" s="2">
        <v>2017.2</v>
      </c>
      <c r="E1250" s="37" t="s">
        <v>944</v>
      </c>
      <c r="F1250" s="81">
        <v>155</v>
      </c>
      <c r="G1250" s="38">
        <v>340</v>
      </c>
      <c r="H1250" s="83" t="s">
        <v>109</v>
      </c>
      <c r="I1250" s="84" t="s">
        <v>236</v>
      </c>
      <c r="J1250" s="141"/>
    </row>
    <row r="1251" spans="1:10" ht="28.5" customHeight="1" x14ac:dyDescent="0.2">
      <c r="A1251" s="35">
        <f t="shared" si="38"/>
        <v>1219</v>
      </c>
      <c r="B1251" s="2" t="s">
        <v>816</v>
      </c>
      <c r="C1251" s="2" t="s">
        <v>2156</v>
      </c>
      <c r="D1251" s="2">
        <v>2017.3</v>
      </c>
      <c r="E1251" s="37" t="s">
        <v>929</v>
      </c>
      <c r="F1251" s="38">
        <v>405</v>
      </c>
      <c r="G1251" s="38">
        <v>1022</v>
      </c>
      <c r="H1251" s="83" t="s">
        <v>109</v>
      </c>
      <c r="I1251" s="84" t="s">
        <v>236</v>
      </c>
      <c r="J1251" s="141"/>
    </row>
    <row r="1252" spans="1:10" ht="28.5" customHeight="1" x14ac:dyDescent="0.2">
      <c r="A1252" s="35">
        <f t="shared" si="38"/>
        <v>1220</v>
      </c>
      <c r="B1252" s="2" t="s">
        <v>809</v>
      </c>
      <c r="C1252" s="2" t="s">
        <v>2237</v>
      </c>
      <c r="D1252" s="2">
        <v>2017.3</v>
      </c>
      <c r="E1252" s="37" t="s">
        <v>929</v>
      </c>
      <c r="F1252" s="38">
        <v>1464</v>
      </c>
      <c r="G1252" s="38">
        <v>5155</v>
      </c>
      <c r="H1252" s="83" t="s">
        <v>254</v>
      </c>
      <c r="I1252" s="84" t="s">
        <v>236</v>
      </c>
      <c r="J1252" s="141"/>
    </row>
    <row r="1253" spans="1:10" ht="28.5" customHeight="1" x14ac:dyDescent="0.2">
      <c r="A1253" s="35">
        <f t="shared" si="38"/>
        <v>1221</v>
      </c>
      <c r="B1253" s="2" t="s">
        <v>810</v>
      </c>
      <c r="C1253" s="2" t="s">
        <v>2156</v>
      </c>
      <c r="D1253" s="2">
        <v>2017.3</v>
      </c>
      <c r="E1253" s="37" t="s">
        <v>960</v>
      </c>
      <c r="F1253" s="38">
        <v>429</v>
      </c>
      <c r="G1253" s="38">
        <v>849</v>
      </c>
      <c r="H1253" s="83" t="s">
        <v>109</v>
      </c>
      <c r="I1253" s="84" t="s">
        <v>236</v>
      </c>
      <c r="J1253" s="141"/>
    </row>
    <row r="1254" spans="1:10" ht="28.5" customHeight="1" x14ac:dyDescent="0.2">
      <c r="A1254" s="35">
        <f t="shared" si="38"/>
        <v>1222</v>
      </c>
      <c r="B1254" s="2" t="s">
        <v>823</v>
      </c>
      <c r="C1254" s="2" t="s">
        <v>2145</v>
      </c>
      <c r="D1254" s="2">
        <v>2017.5</v>
      </c>
      <c r="E1254" s="37" t="s">
        <v>932</v>
      </c>
      <c r="F1254" s="38">
        <v>545</v>
      </c>
      <c r="G1254" s="38">
        <v>1079</v>
      </c>
      <c r="H1254" s="41" t="s">
        <v>189</v>
      </c>
      <c r="I1254" s="84" t="s">
        <v>236</v>
      </c>
      <c r="J1254" s="141"/>
    </row>
    <row r="1255" spans="1:10" ht="28.5" customHeight="1" x14ac:dyDescent="0.2">
      <c r="A1255" s="35">
        <f t="shared" si="38"/>
        <v>1223</v>
      </c>
      <c r="B1255" s="89" t="s">
        <v>863</v>
      </c>
      <c r="C1255" s="2" t="s">
        <v>2134</v>
      </c>
      <c r="D1255" s="2">
        <v>2017.7</v>
      </c>
      <c r="E1255" s="37" t="s">
        <v>902</v>
      </c>
      <c r="F1255" s="38">
        <v>841</v>
      </c>
      <c r="G1255" s="38">
        <v>1898</v>
      </c>
      <c r="H1255" s="41" t="s">
        <v>189</v>
      </c>
      <c r="I1255" s="40" t="s">
        <v>236</v>
      </c>
      <c r="J1255" s="141"/>
    </row>
    <row r="1256" spans="1:10" ht="28.5" customHeight="1" x14ac:dyDescent="0.2">
      <c r="A1256" s="35">
        <f t="shared" si="38"/>
        <v>1224</v>
      </c>
      <c r="B1256" s="89" t="s">
        <v>860</v>
      </c>
      <c r="C1256" s="2" t="s">
        <v>2222</v>
      </c>
      <c r="D1256" s="2">
        <v>2017.7</v>
      </c>
      <c r="E1256" s="37" t="s">
        <v>892</v>
      </c>
      <c r="F1256" s="38">
        <v>1731</v>
      </c>
      <c r="G1256" s="38">
        <v>4849</v>
      </c>
      <c r="H1256" s="41" t="s">
        <v>189</v>
      </c>
      <c r="I1256" s="40" t="s">
        <v>236</v>
      </c>
      <c r="J1256" s="141"/>
    </row>
    <row r="1257" spans="1:10" ht="28.5" customHeight="1" x14ac:dyDescent="0.2">
      <c r="A1257" s="35">
        <f t="shared" si="38"/>
        <v>1225</v>
      </c>
      <c r="B1257" s="89" t="s">
        <v>873</v>
      </c>
      <c r="C1257" s="2" t="s">
        <v>2135</v>
      </c>
      <c r="D1257" s="2">
        <v>2017.8</v>
      </c>
      <c r="E1257" s="37" t="s">
        <v>884</v>
      </c>
      <c r="F1257" s="38">
        <v>381</v>
      </c>
      <c r="G1257" s="38">
        <v>341</v>
      </c>
      <c r="H1257" s="41" t="s">
        <v>6</v>
      </c>
      <c r="I1257" s="40" t="s">
        <v>236</v>
      </c>
      <c r="J1257" s="141"/>
    </row>
    <row r="1258" spans="1:10" ht="28.5" customHeight="1" x14ac:dyDescent="0.2">
      <c r="A1258" s="35">
        <f t="shared" si="38"/>
        <v>1226</v>
      </c>
      <c r="B1258" s="89" t="s">
        <v>1382</v>
      </c>
      <c r="C1258" s="2" t="s">
        <v>2135</v>
      </c>
      <c r="D1258" s="2">
        <v>2017.9</v>
      </c>
      <c r="E1258" s="37" t="s">
        <v>1308</v>
      </c>
      <c r="F1258" s="38">
        <v>2149</v>
      </c>
      <c r="G1258" s="38">
        <v>4142</v>
      </c>
      <c r="H1258" s="41" t="s">
        <v>6</v>
      </c>
      <c r="I1258" s="40" t="s">
        <v>236</v>
      </c>
      <c r="J1258" s="141"/>
    </row>
    <row r="1259" spans="1:10" ht="28.5" customHeight="1" x14ac:dyDescent="0.2">
      <c r="A1259" s="35">
        <f t="shared" si="38"/>
        <v>1227</v>
      </c>
      <c r="B1259" s="89" t="s">
        <v>1399</v>
      </c>
      <c r="C1259" s="2" t="s">
        <v>2135</v>
      </c>
      <c r="D1259" s="60">
        <v>2017.1</v>
      </c>
      <c r="E1259" s="37" t="s">
        <v>884</v>
      </c>
      <c r="F1259" s="38">
        <v>180</v>
      </c>
      <c r="G1259" s="38">
        <v>1971</v>
      </c>
      <c r="H1259" s="41" t="s">
        <v>6</v>
      </c>
      <c r="I1259" s="40" t="s">
        <v>236</v>
      </c>
      <c r="J1259" s="141"/>
    </row>
    <row r="1260" spans="1:10" ht="28.5" customHeight="1" x14ac:dyDescent="0.2">
      <c r="A1260" s="35">
        <f t="shared" si="38"/>
        <v>1228</v>
      </c>
      <c r="B1260" s="89" t="s">
        <v>1404</v>
      </c>
      <c r="C1260" s="2" t="s">
        <v>2234</v>
      </c>
      <c r="D1260" s="2">
        <v>2017.11</v>
      </c>
      <c r="E1260" s="37" t="s">
        <v>1205</v>
      </c>
      <c r="F1260" s="38">
        <v>2049</v>
      </c>
      <c r="G1260" s="38">
        <v>4815</v>
      </c>
      <c r="H1260" s="41" t="s">
        <v>180</v>
      </c>
      <c r="I1260" s="40" t="s">
        <v>236</v>
      </c>
      <c r="J1260" s="141"/>
    </row>
    <row r="1261" spans="1:10" ht="28.5" customHeight="1" x14ac:dyDescent="0.2">
      <c r="A1261" s="35">
        <f t="shared" si="38"/>
        <v>1229</v>
      </c>
      <c r="B1261" s="89" t="s">
        <v>1433</v>
      </c>
      <c r="C1261" s="2" t="s">
        <v>2121</v>
      </c>
      <c r="D1261" s="2">
        <v>2017.12</v>
      </c>
      <c r="E1261" s="201" t="s">
        <v>1434</v>
      </c>
      <c r="F1261" s="38">
        <v>542</v>
      </c>
      <c r="G1261" s="38">
        <v>1482</v>
      </c>
      <c r="H1261" s="41" t="s">
        <v>189</v>
      </c>
      <c r="I1261" s="40" t="s">
        <v>236</v>
      </c>
      <c r="J1261" s="141"/>
    </row>
    <row r="1262" spans="1:10" ht="28.5" customHeight="1" x14ac:dyDescent="0.2">
      <c r="A1262" s="35">
        <f t="shared" si="38"/>
        <v>1230</v>
      </c>
      <c r="B1262" s="89" t="s">
        <v>1454</v>
      </c>
      <c r="C1262" s="2" t="s">
        <v>2222</v>
      </c>
      <c r="D1262" s="2">
        <v>2017.12</v>
      </c>
      <c r="E1262" s="201" t="s">
        <v>1444</v>
      </c>
      <c r="F1262" s="38">
        <v>1384</v>
      </c>
      <c r="G1262" s="38">
        <v>3239</v>
      </c>
      <c r="H1262" s="41" t="s">
        <v>109</v>
      </c>
      <c r="I1262" s="40" t="s">
        <v>236</v>
      </c>
      <c r="J1262" s="141"/>
    </row>
    <row r="1263" spans="1:10" ht="28.5" customHeight="1" x14ac:dyDescent="0.2">
      <c r="A1263" s="35">
        <f t="shared" si="38"/>
        <v>1231</v>
      </c>
      <c r="B1263" s="89" t="s">
        <v>1445</v>
      </c>
      <c r="C1263" s="2" t="s">
        <v>2222</v>
      </c>
      <c r="D1263" s="2">
        <v>2017.12</v>
      </c>
      <c r="E1263" s="201" t="s">
        <v>1446</v>
      </c>
      <c r="F1263" s="38">
        <v>739</v>
      </c>
      <c r="G1263" s="38">
        <v>1159</v>
      </c>
      <c r="H1263" s="41" t="s">
        <v>109</v>
      </c>
      <c r="I1263" s="40" t="s">
        <v>236</v>
      </c>
      <c r="J1263" s="141"/>
    </row>
    <row r="1264" spans="1:10" ht="28.5" customHeight="1" x14ac:dyDescent="0.2">
      <c r="A1264" s="35">
        <f t="shared" si="38"/>
        <v>1232</v>
      </c>
      <c r="B1264" s="2" t="s">
        <v>1522</v>
      </c>
      <c r="C1264" s="2" t="s">
        <v>2156</v>
      </c>
      <c r="D1264" s="2">
        <v>2018.4</v>
      </c>
      <c r="E1264" s="198" t="s">
        <v>1537</v>
      </c>
      <c r="F1264" s="38">
        <v>5878</v>
      </c>
      <c r="G1264" s="38">
        <v>12043</v>
      </c>
      <c r="H1264" s="41" t="s">
        <v>109</v>
      </c>
      <c r="I1264" s="40" t="s">
        <v>188</v>
      </c>
      <c r="J1264" s="141"/>
    </row>
    <row r="1265" spans="1:10" ht="28.5" customHeight="1" x14ac:dyDescent="0.2">
      <c r="A1265" s="35">
        <f t="shared" si="38"/>
        <v>1233</v>
      </c>
      <c r="B1265" s="89" t="s">
        <v>1579</v>
      </c>
      <c r="C1265" s="2" t="s">
        <v>2121</v>
      </c>
      <c r="D1265" s="2">
        <v>2018.5</v>
      </c>
      <c r="E1265" s="37" t="s">
        <v>1556</v>
      </c>
      <c r="F1265" s="38">
        <v>2469</v>
      </c>
      <c r="G1265" s="38">
        <v>4999</v>
      </c>
      <c r="H1265" s="41" t="s">
        <v>6</v>
      </c>
      <c r="I1265" s="40" t="s">
        <v>188</v>
      </c>
      <c r="J1265" s="141"/>
    </row>
    <row r="1266" spans="1:10" ht="28.5" customHeight="1" x14ac:dyDescent="0.2">
      <c r="A1266" s="35">
        <f t="shared" si="38"/>
        <v>1234</v>
      </c>
      <c r="B1266" s="89" t="s">
        <v>1548</v>
      </c>
      <c r="C1266" s="2" t="s">
        <v>2135</v>
      </c>
      <c r="D1266" s="2">
        <v>2018.5</v>
      </c>
      <c r="E1266" s="37" t="s">
        <v>1564</v>
      </c>
      <c r="F1266" s="38">
        <v>525</v>
      </c>
      <c r="G1266" s="38">
        <v>940</v>
      </c>
      <c r="H1266" s="41" t="s">
        <v>6</v>
      </c>
      <c r="I1266" s="40" t="s">
        <v>188</v>
      </c>
      <c r="J1266" s="141"/>
    </row>
    <row r="1267" spans="1:10" ht="28.5" customHeight="1" x14ac:dyDescent="0.2">
      <c r="A1267" s="35">
        <f t="shared" si="38"/>
        <v>1235</v>
      </c>
      <c r="B1267" s="89" t="s">
        <v>1582</v>
      </c>
      <c r="C1267" s="2" t="s">
        <v>2121</v>
      </c>
      <c r="D1267" s="2">
        <v>2018.6</v>
      </c>
      <c r="E1267" s="37" t="s">
        <v>1201</v>
      </c>
      <c r="F1267" s="38">
        <v>1788</v>
      </c>
      <c r="G1267" s="38">
        <v>3954</v>
      </c>
      <c r="H1267" s="41" t="s">
        <v>180</v>
      </c>
      <c r="I1267" s="40" t="s">
        <v>1596</v>
      </c>
      <c r="J1267" s="141"/>
    </row>
    <row r="1268" spans="1:10" ht="28.5" customHeight="1" x14ac:dyDescent="0.2">
      <c r="A1268" s="35">
        <f t="shared" si="38"/>
        <v>1236</v>
      </c>
      <c r="B1268" s="2" t="s">
        <v>1583</v>
      </c>
      <c r="C1268" s="2" t="s">
        <v>2121</v>
      </c>
      <c r="D1268" s="2">
        <v>2018.6</v>
      </c>
      <c r="E1268" s="37" t="s">
        <v>1591</v>
      </c>
      <c r="F1268" s="38">
        <v>1393</v>
      </c>
      <c r="G1268" s="38">
        <v>1666</v>
      </c>
      <c r="H1268" s="41" t="s">
        <v>108</v>
      </c>
      <c r="I1268" s="40" t="s">
        <v>1597</v>
      </c>
      <c r="J1268" s="141"/>
    </row>
    <row r="1269" spans="1:10" ht="28.5" customHeight="1" x14ac:dyDescent="0.2">
      <c r="A1269" s="35">
        <f t="shared" si="38"/>
        <v>1237</v>
      </c>
      <c r="B1269" s="2" t="s">
        <v>1693</v>
      </c>
      <c r="C1269" s="2" t="s">
        <v>2121</v>
      </c>
      <c r="D1269" s="2">
        <v>2018.8</v>
      </c>
      <c r="E1269" s="201" t="s">
        <v>1653</v>
      </c>
      <c r="F1269" s="38">
        <v>1605</v>
      </c>
      <c r="G1269" s="38">
        <v>3108</v>
      </c>
      <c r="H1269" s="41" t="s">
        <v>189</v>
      </c>
      <c r="I1269" s="40" t="s">
        <v>1652</v>
      </c>
      <c r="J1269" s="141"/>
    </row>
    <row r="1270" spans="1:10" ht="28.5" customHeight="1" x14ac:dyDescent="0.2">
      <c r="A1270" s="35">
        <f t="shared" ref="A1270:A1287" si="39">ROW()-32</f>
        <v>1238</v>
      </c>
      <c r="B1270" s="89" t="s">
        <v>1746</v>
      </c>
      <c r="C1270" s="180" t="s">
        <v>2135</v>
      </c>
      <c r="D1270" s="2" t="s">
        <v>1714</v>
      </c>
      <c r="E1270" s="37" t="s">
        <v>1650</v>
      </c>
      <c r="F1270" s="219">
        <v>1187</v>
      </c>
      <c r="G1270" s="219">
        <v>2157</v>
      </c>
      <c r="H1270" s="233" t="s">
        <v>181</v>
      </c>
      <c r="I1270" s="257" t="s">
        <v>236</v>
      </c>
      <c r="J1270" s="141"/>
    </row>
    <row r="1271" spans="1:10" ht="28.5" customHeight="1" x14ac:dyDescent="0.2">
      <c r="A1271" s="35">
        <f t="shared" si="39"/>
        <v>1239</v>
      </c>
      <c r="B1271" s="89" t="s">
        <v>1691</v>
      </c>
      <c r="C1271" s="180" t="s">
        <v>2145</v>
      </c>
      <c r="D1271" s="2" t="s">
        <v>1714</v>
      </c>
      <c r="E1271" s="37" t="s">
        <v>1650</v>
      </c>
      <c r="F1271" s="219">
        <v>763</v>
      </c>
      <c r="G1271" s="219">
        <v>1720</v>
      </c>
      <c r="H1271" s="233" t="s">
        <v>181</v>
      </c>
      <c r="I1271" s="257" t="s">
        <v>236</v>
      </c>
      <c r="J1271" s="141"/>
    </row>
    <row r="1272" spans="1:10" ht="28.5" customHeight="1" x14ac:dyDescent="0.2">
      <c r="A1272" s="35">
        <f t="shared" si="39"/>
        <v>1240</v>
      </c>
      <c r="B1272" s="172" t="s">
        <v>1761</v>
      </c>
      <c r="C1272" s="87" t="s">
        <v>2135</v>
      </c>
      <c r="D1272" s="2">
        <v>2018.11</v>
      </c>
      <c r="E1272" s="37" t="s">
        <v>1775</v>
      </c>
      <c r="F1272" s="219">
        <v>490</v>
      </c>
      <c r="G1272" s="219">
        <v>1156</v>
      </c>
      <c r="H1272" s="41" t="s">
        <v>1758</v>
      </c>
      <c r="I1272" s="257" t="s">
        <v>1760</v>
      </c>
      <c r="J1272" s="145"/>
    </row>
    <row r="1273" spans="1:10" ht="28.5" customHeight="1" x14ac:dyDescent="0.2">
      <c r="A1273" s="35">
        <f t="shared" si="39"/>
        <v>1241</v>
      </c>
      <c r="B1273" s="2" t="s">
        <v>1776</v>
      </c>
      <c r="C1273" s="87" t="s">
        <v>2135</v>
      </c>
      <c r="D1273" s="2">
        <v>2018.11</v>
      </c>
      <c r="E1273" s="37" t="s">
        <v>1308</v>
      </c>
      <c r="F1273" s="219">
        <v>512</v>
      </c>
      <c r="G1273" s="219">
        <v>1170</v>
      </c>
      <c r="H1273" s="233" t="s">
        <v>109</v>
      </c>
      <c r="I1273" s="257" t="s">
        <v>188</v>
      </c>
    </row>
    <row r="1274" spans="1:10" ht="28.5" customHeight="1" x14ac:dyDescent="0.2">
      <c r="A1274" s="35">
        <f t="shared" si="39"/>
        <v>1242</v>
      </c>
      <c r="B1274" s="177" t="s">
        <v>1824</v>
      </c>
      <c r="C1274" s="189" t="s">
        <v>2135</v>
      </c>
      <c r="D1274" s="177">
        <v>2018.12</v>
      </c>
      <c r="E1274" s="213" t="s">
        <v>1314</v>
      </c>
      <c r="F1274" s="227">
        <v>2756</v>
      </c>
      <c r="G1274" s="227">
        <v>5993</v>
      </c>
      <c r="H1274" s="253" t="s">
        <v>109</v>
      </c>
      <c r="I1274" s="275" t="s">
        <v>146</v>
      </c>
    </row>
    <row r="1275" spans="1:10" ht="28.5" customHeight="1" x14ac:dyDescent="0.2">
      <c r="A1275" s="35">
        <f t="shared" si="39"/>
        <v>1243</v>
      </c>
      <c r="B1275" s="2" t="s">
        <v>1910</v>
      </c>
      <c r="C1275" s="180" t="s">
        <v>2135</v>
      </c>
      <c r="D1275" s="2">
        <v>2019.4</v>
      </c>
      <c r="E1275" s="199" t="s">
        <v>1916</v>
      </c>
      <c r="F1275" s="38">
        <v>1735</v>
      </c>
      <c r="G1275" s="38">
        <v>3739</v>
      </c>
      <c r="H1275" s="233" t="s">
        <v>1921</v>
      </c>
      <c r="I1275" s="257" t="s">
        <v>236</v>
      </c>
    </row>
    <row r="1276" spans="1:10" ht="28.5" customHeight="1" x14ac:dyDescent="0.2">
      <c r="A1276" s="35">
        <f t="shared" si="39"/>
        <v>1244</v>
      </c>
      <c r="B1276" s="2" t="s">
        <v>1933</v>
      </c>
      <c r="C1276" s="180" t="s">
        <v>2277</v>
      </c>
      <c r="D1276" s="2">
        <v>2019.5</v>
      </c>
      <c r="E1276" s="199" t="s">
        <v>1455</v>
      </c>
      <c r="F1276" s="38">
        <v>1746</v>
      </c>
      <c r="G1276" s="38">
        <v>3515</v>
      </c>
      <c r="H1276" s="233" t="s">
        <v>181</v>
      </c>
      <c r="I1276" s="257" t="s">
        <v>236</v>
      </c>
    </row>
    <row r="1277" spans="1:10" ht="28.5" customHeight="1" x14ac:dyDescent="0.2">
      <c r="A1277" s="35">
        <f t="shared" si="39"/>
        <v>1245</v>
      </c>
      <c r="B1277" s="2" t="s">
        <v>1958</v>
      </c>
      <c r="C1277" s="180" t="s">
        <v>2135</v>
      </c>
      <c r="D1277" s="2">
        <v>2019.6</v>
      </c>
      <c r="E1277" s="199" t="s">
        <v>1950</v>
      </c>
      <c r="F1277" s="38">
        <v>2138</v>
      </c>
      <c r="G1277" s="38">
        <v>4539</v>
      </c>
      <c r="H1277" s="233" t="s">
        <v>1905</v>
      </c>
      <c r="I1277" s="257" t="s">
        <v>146</v>
      </c>
    </row>
    <row r="1278" spans="1:10" ht="28.5" customHeight="1" x14ac:dyDescent="0.2">
      <c r="A1278" s="35">
        <f t="shared" si="39"/>
        <v>1246</v>
      </c>
      <c r="B1278" s="2" t="s">
        <v>1947</v>
      </c>
      <c r="C1278" s="180" t="s">
        <v>2121</v>
      </c>
      <c r="D1278" s="2">
        <v>2019.6</v>
      </c>
      <c r="E1278" s="199" t="s">
        <v>1954</v>
      </c>
      <c r="F1278" s="38">
        <v>3189</v>
      </c>
      <c r="G1278" s="38">
        <v>6160</v>
      </c>
      <c r="H1278" s="233" t="s">
        <v>1921</v>
      </c>
      <c r="I1278" s="257" t="s">
        <v>146</v>
      </c>
    </row>
    <row r="1279" spans="1:10" ht="28.5" customHeight="1" x14ac:dyDescent="0.2">
      <c r="A1279" s="35">
        <f t="shared" si="39"/>
        <v>1247</v>
      </c>
      <c r="B1279" s="2" t="s">
        <v>1963</v>
      </c>
      <c r="C1279" s="180" t="s">
        <v>2283</v>
      </c>
      <c r="D1279" s="2">
        <v>2019.6</v>
      </c>
      <c r="E1279" s="199" t="s">
        <v>1956</v>
      </c>
      <c r="F1279" s="38">
        <v>1355</v>
      </c>
      <c r="G1279" s="38">
        <v>2847</v>
      </c>
      <c r="H1279" s="233" t="s">
        <v>1904</v>
      </c>
      <c r="I1279" s="257" t="s">
        <v>146</v>
      </c>
    </row>
    <row r="1280" spans="1:10" ht="28.5" customHeight="1" x14ac:dyDescent="0.2">
      <c r="A1280" s="35">
        <f t="shared" si="39"/>
        <v>1248</v>
      </c>
      <c r="B1280" s="2" t="s">
        <v>1973</v>
      </c>
      <c r="C1280" s="180" t="s">
        <v>2285</v>
      </c>
      <c r="D1280" s="2">
        <v>2019.7</v>
      </c>
      <c r="E1280" s="199" t="s">
        <v>1974</v>
      </c>
      <c r="F1280" s="38">
        <v>1393</v>
      </c>
      <c r="G1280" s="38">
        <v>2961</v>
      </c>
      <c r="H1280" s="233" t="s">
        <v>1921</v>
      </c>
      <c r="I1280" s="257" t="s">
        <v>146</v>
      </c>
    </row>
    <row r="1281" spans="1:10" ht="28.5" customHeight="1" x14ac:dyDescent="0.2">
      <c r="A1281" s="35">
        <f t="shared" si="39"/>
        <v>1249</v>
      </c>
      <c r="B1281" s="2" t="s">
        <v>2015</v>
      </c>
      <c r="C1281" s="180" t="s">
        <v>2234</v>
      </c>
      <c r="D1281" s="2">
        <v>2019.9</v>
      </c>
      <c r="E1281" s="199" t="s">
        <v>2027</v>
      </c>
      <c r="F1281" s="38">
        <v>429</v>
      </c>
      <c r="G1281" s="38">
        <v>603</v>
      </c>
      <c r="H1281" s="233" t="s">
        <v>181</v>
      </c>
      <c r="I1281" s="257" t="s">
        <v>236</v>
      </c>
    </row>
    <row r="1282" spans="1:10" ht="28.5" customHeight="1" x14ac:dyDescent="0.2">
      <c r="A1282" s="35">
        <f t="shared" si="39"/>
        <v>1250</v>
      </c>
      <c r="B1282" s="2" t="s">
        <v>2016</v>
      </c>
      <c r="C1282" s="180" t="s">
        <v>2135</v>
      </c>
      <c r="D1282" s="2">
        <v>2019.9</v>
      </c>
      <c r="E1282" s="199" t="s">
        <v>1919</v>
      </c>
      <c r="F1282" s="38">
        <v>324</v>
      </c>
      <c r="G1282" s="38">
        <v>832</v>
      </c>
      <c r="H1282" s="233" t="s">
        <v>237</v>
      </c>
      <c r="I1282" s="257" t="s">
        <v>236</v>
      </c>
      <c r="J1282" s="4" t="s">
        <v>2379</v>
      </c>
    </row>
    <row r="1283" spans="1:10" ht="28.5" customHeight="1" x14ac:dyDescent="0.2">
      <c r="A1283" s="35">
        <f t="shared" si="39"/>
        <v>1251</v>
      </c>
      <c r="B1283" s="2" t="s">
        <v>2019</v>
      </c>
      <c r="C1283" s="180" t="s">
        <v>2135</v>
      </c>
      <c r="D1283" s="2">
        <v>2019.9</v>
      </c>
      <c r="E1283" s="199" t="s">
        <v>2036</v>
      </c>
      <c r="F1283" s="38">
        <v>775</v>
      </c>
      <c r="G1283" s="38">
        <v>2013</v>
      </c>
      <c r="H1283" s="233" t="s">
        <v>237</v>
      </c>
      <c r="I1283" s="257" t="s">
        <v>236</v>
      </c>
    </row>
    <row r="1284" spans="1:10" ht="28.5" customHeight="1" x14ac:dyDescent="0.2">
      <c r="A1284" s="35">
        <f t="shared" si="39"/>
        <v>1252</v>
      </c>
      <c r="B1284" s="2" t="s">
        <v>2047</v>
      </c>
      <c r="C1284" s="180" t="s">
        <v>2121</v>
      </c>
      <c r="D1284" s="60">
        <v>2019.1</v>
      </c>
      <c r="E1284" s="199" t="s">
        <v>1923</v>
      </c>
      <c r="F1284" s="38">
        <v>1327</v>
      </c>
      <c r="G1284" s="38">
        <v>3119</v>
      </c>
      <c r="H1284" s="233" t="s">
        <v>181</v>
      </c>
      <c r="I1284" s="257" t="s">
        <v>236</v>
      </c>
    </row>
    <row r="1285" spans="1:10" ht="28.5" customHeight="1" x14ac:dyDescent="0.2">
      <c r="A1285" s="35">
        <f t="shared" si="39"/>
        <v>1253</v>
      </c>
      <c r="B1285" s="2" t="s">
        <v>2055</v>
      </c>
      <c r="C1285" s="180" t="s">
        <v>2135</v>
      </c>
      <c r="D1285" s="60">
        <v>2019.1</v>
      </c>
      <c r="E1285" s="199" t="s">
        <v>1119</v>
      </c>
      <c r="F1285" s="38">
        <v>2027</v>
      </c>
      <c r="G1285" s="38">
        <v>4715</v>
      </c>
      <c r="H1285" s="233" t="s">
        <v>1905</v>
      </c>
      <c r="I1285" s="257" t="s">
        <v>236</v>
      </c>
    </row>
    <row r="1286" spans="1:10" s="9" customFormat="1" ht="28.5" customHeight="1" x14ac:dyDescent="0.2">
      <c r="A1286" s="35">
        <f t="shared" si="39"/>
        <v>1254</v>
      </c>
      <c r="B1286" s="2" t="s">
        <v>2075</v>
      </c>
      <c r="C1286" s="180" t="s">
        <v>2121</v>
      </c>
      <c r="D1286" s="60">
        <v>2019.11</v>
      </c>
      <c r="E1286" s="199" t="s">
        <v>2060</v>
      </c>
      <c r="F1286" s="38">
        <v>2322</v>
      </c>
      <c r="G1286" s="38">
        <v>4801</v>
      </c>
      <c r="H1286" s="233" t="s">
        <v>181</v>
      </c>
      <c r="I1286" s="257" t="s">
        <v>236</v>
      </c>
      <c r="J1286" s="141" t="s">
        <v>581</v>
      </c>
    </row>
    <row r="1287" spans="1:10" ht="27.75" customHeight="1" x14ac:dyDescent="0.2">
      <c r="A1287" s="35">
        <f t="shared" si="39"/>
        <v>1255</v>
      </c>
      <c r="B1287" s="103" t="s">
        <v>2374</v>
      </c>
      <c r="C1287" s="154" t="s">
        <v>2375</v>
      </c>
      <c r="D1287" s="103">
        <v>2020.4</v>
      </c>
      <c r="E1287" s="124" t="s">
        <v>2376</v>
      </c>
      <c r="F1287" s="105">
        <v>2622</v>
      </c>
      <c r="G1287" s="105">
        <v>6304</v>
      </c>
      <c r="H1287" s="138" t="s">
        <v>181</v>
      </c>
      <c r="I1287" s="296" t="s">
        <v>236</v>
      </c>
      <c r="J1287" s="4" t="s">
        <v>1849</v>
      </c>
    </row>
    <row r="1288" spans="1:10" ht="28.5" customHeight="1" x14ac:dyDescent="0.2">
      <c r="A1288" s="314" t="s">
        <v>2309</v>
      </c>
      <c r="B1288" s="315"/>
      <c r="C1288" s="315"/>
      <c r="D1288" s="315"/>
      <c r="E1288" s="315"/>
      <c r="F1288" s="315"/>
      <c r="G1288" s="315"/>
      <c r="H1288" s="315"/>
      <c r="I1288" s="316"/>
      <c r="J1288" s="141"/>
    </row>
    <row r="1289" spans="1:10" ht="28.5" customHeight="1" x14ac:dyDescent="0.2">
      <c r="A1289" s="35">
        <f>ROW()-33</f>
        <v>1256</v>
      </c>
      <c r="B1289" s="2" t="s">
        <v>197</v>
      </c>
      <c r="C1289" s="2" t="s">
        <v>140</v>
      </c>
      <c r="D1289" s="2">
        <v>2009.4</v>
      </c>
      <c r="E1289" s="37" t="s">
        <v>1266</v>
      </c>
      <c r="F1289" s="38">
        <v>3211</v>
      </c>
      <c r="G1289" s="38">
        <v>5966</v>
      </c>
      <c r="H1289" s="39" t="s">
        <v>6</v>
      </c>
      <c r="I1289" s="40" t="s">
        <v>236</v>
      </c>
      <c r="J1289" s="141"/>
    </row>
    <row r="1290" spans="1:10" ht="28.5" customHeight="1" x14ac:dyDescent="0.2">
      <c r="A1290" s="35">
        <f t="shared" ref="A1290:A1301" si="40">ROW()-33</f>
        <v>1257</v>
      </c>
      <c r="B1290" s="2" t="s">
        <v>66</v>
      </c>
      <c r="C1290" s="2" t="s">
        <v>139</v>
      </c>
      <c r="D1290" s="2">
        <v>2009.4</v>
      </c>
      <c r="E1290" s="37" t="s">
        <v>1267</v>
      </c>
      <c r="F1290" s="38">
        <v>2485</v>
      </c>
      <c r="G1290" s="38">
        <v>5322</v>
      </c>
      <c r="H1290" s="39" t="s">
        <v>6</v>
      </c>
      <c r="I1290" s="40" t="s">
        <v>236</v>
      </c>
      <c r="J1290" s="141"/>
    </row>
    <row r="1291" spans="1:10" ht="28.5" customHeight="1" x14ac:dyDescent="0.2">
      <c r="A1291" s="35">
        <f t="shared" si="40"/>
        <v>1258</v>
      </c>
      <c r="B1291" s="2" t="s">
        <v>69</v>
      </c>
      <c r="C1291" s="2" t="s">
        <v>140</v>
      </c>
      <c r="D1291" s="2">
        <v>2009.8</v>
      </c>
      <c r="E1291" s="37" t="s">
        <v>914</v>
      </c>
      <c r="F1291" s="38">
        <v>10008</v>
      </c>
      <c r="G1291" s="38">
        <v>17868</v>
      </c>
      <c r="H1291" s="41" t="s">
        <v>109</v>
      </c>
      <c r="I1291" s="40" t="s">
        <v>236</v>
      </c>
      <c r="J1291" s="141"/>
    </row>
    <row r="1292" spans="1:10" ht="28.5" customHeight="1" x14ac:dyDescent="0.2">
      <c r="A1292" s="35">
        <f t="shared" si="40"/>
        <v>1259</v>
      </c>
      <c r="B1292" s="2" t="s">
        <v>120</v>
      </c>
      <c r="C1292" s="2" t="s">
        <v>140</v>
      </c>
      <c r="D1292" s="2">
        <v>2010.2</v>
      </c>
      <c r="E1292" s="37" t="s">
        <v>1277</v>
      </c>
      <c r="F1292" s="38">
        <v>6090</v>
      </c>
      <c r="G1292" s="38">
        <v>7812</v>
      </c>
      <c r="H1292" s="41" t="s">
        <v>6</v>
      </c>
      <c r="I1292" s="40" t="s">
        <v>236</v>
      </c>
      <c r="J1292" s="141"/>
    </row>
    <row r="1293" spans="1:10" ht="28.5" customHeight="1" x14ac:dyDescent="0.2">
      <c r="A1293" s="35">
        <f t="shared" si="40"/>
        <v>1260</v>
      </c>
      <c r="B1293" s="2" t="s">
        <v>161</v>
      </c>
      <c r="C1293" s="2" t="s">
        <v>163</v>
      </c>
      <c r="D1293" s="2">
        <v>2011.4</v>
      </c>
      <c r="E1293" s="37" t="s">
        <v>1251</v>
      </c>
      <c r="F1293" s="38">
        <v>4540</v>
      </c>
      <c r="G1293" s="38">
        <v>8611</v>
      </c>
      <c r="H1293" s="41" t="s">
        <v>6</v>
      </c>
      <c r="I1293" s="40" t="s">
        <v>236</v>
      </c>
      <c r="J1293" s="141"/>
    </row>
    <row r="1294" spans="1:10" ht="28.5" customHeight="1" x14ac:dyDescent="0.2">
      <c r="A1294" s="35">
        <f t="shared" si="40"/>
        <v>1261</v>
      </c>
      <c r="B1294" s="2" t="s">
        <v>1328</v>
      </c>
      <c r="C1294" s="2" t="s">
        <v>140</v>
      </c>
      <c r="D1294" s="2">
        <v>2011.5</v>
      </c>
      <c r="E1294" s="37" t="s">
        <v>1253</v>
      </c>
      <c r="F1294" s="38">
        <v>6342</v>
      </c>
      <c r="G1294" s="38">
        <v>12163</v>
      </c>
      <c r="H1294" s="41" t="s">
        <v>6</v>
      </c>
      <c r="I1294" s="40" t="s">
        <v>236</v>
      </c>
      <c r="J1294" s="141"/>
    </row>
    <row r="1295" spans="1:10" s="13" customFormat="1" ht="27.75" customHeight="1" x14ac:dyDescent="0.2">
      <c r="A1295" s="35">
        <f t="shared" si="40"/>
        <v>1262</v>
      </c>
      <c r="B1295" s="22" t="s">
        <v>274</v>
      </c>
      <c r="C1295" s="22" t="s">
        <v>275</v>
      </c>
      <c r="D1295" s="22">
        <v>2011.8</v>
      </c>
      <c r="E1295" s="24" t="s">
        <v>1186</v>
      </c>
      <c r="F1295" s="23">
        <v>3304</v>
      </c>
      <c r="G1295" s="23">
        <v>4768</v>
      </c>
      <c r="H1295" s="25" t="s">
        <v>109</v>
      </c>
      <c r="I1295" s="27" t="s">
        <v>236</v>
      </c>
      <c r="J1295" s="141"/>
    </row>
    <row r="1296" spans="1:10" ht="28.5" customHeight="1" x14ac:dyDescent="0.2">
      <c r="A1296" s="35">
        <f t="shared" si="40"/>
        <v>1263</v>
      </c>
      <c r="B1296" s="2" t="s">
        <v>478</v>
      </c>
      <c r="C1296" s="2" t="s">
        <v>140</v>
      </c>
      <c r="D1296" s="2">
        <v>2014.8</v>
      </c>
      <c r="E1296" s="37" t="s">
        <v>1095</v>
      </c>
      <c r="F1296" s="38">
        <v>3419</v>
      </c>
      <c r="G1296" s="38">
        <v>6626</v>
      </c>
      <c r="H1296" s="41" t="s">
        <v>109</v>
      </c>
      <c r="I1296" s="40" t="s">
        <v>236</v>
      </c>
      <c r="J1296" s="13"/>
    </row>
    <row r="1297" spans="1:10" ht="28.5" customHeight="1" x14ac:dyDescent="0.2">
      <c r="A1297" s="35">
        <f t="shared" si="40"/>
        <v>1264</v>
      </c>
      <c r="B1297" s="2" t="s">
        <v>853</v>
      </c>
      <c r="C1297" s="2" t="s">
        <v>140</v>
      </c>
      <c r="D1297" s="2">
        <v>2015.8</v>
      </c>
      <c r="E1297" s="37" t="s">
        <v>1086</v>
      </c>
      <c r="F1297" s="38">
        <v>4082</v>
      </c>
      <c r="G1297" s="38">
        <v>10857</v>
      </c>
      <c r="H1297" s="41" t="s">
        <v>109</v>
      </c>
      <c r="I1297" s="40" t="s">
        <v>236</v>
      </c>
      <c r="J1297" s="141"/>
    </row>
    <row r="1298" spans="1:10" ht="28.5" customHeight="1" x14ac:dyDescent="0.2">
      <c r="A1298" s="35">
        <f t="shared" si="40"/>
        <v>1265</v>
      </c>
      <c r="B1298" s="2" t="s">
        <v>638</v>
      </c>
      <c r="C1298" s="2" t="s">
        <v>140</v>
      </c>
      <c r="D1298" s="2">
        <v>2016.2</v>
      </c>
      <c r="E1298" s="37" t="s">
        <v>1048</v>
      </c>
      <c r="F1298" s="38">
        <v>4854</v>
      </c>
      <c r="G1298" s="38">
        <v>10459</v>
      </c>
      <c r="H1298" s="41" t="s">
        <v>124</v>
      </c>
      <c r="I1298" s="40" t="s">
        <v>236</v>
      </c>
      <c r="J1298" s="143" t="s">
        <v>1787</v>
      </c>
    </row>
    <row r="1299" spans="1:10" ht="28.5" customHeight="1" x14ac:dyDescent="0.2">
      <c r="A1299" s="35">
        <f t="shared" si="40"/>
        <v>1266</v>
      </c>
      <c r="B1299" s="2" t="s">
        <v>719</v>
      </c>
      <c r="C1299" s="2" t="s">
        <v>140</v>
      </c>
      <c r="D1299" s="2">
        <v>2016.9</v>
      </c>
      <c r="E1299" s="37" t="s">
        <v>979</v>
      </c>
      <c r="F1299" s="38">
        <v>4234</v>
      </c>
      <c r="G1299" s="38">
        <v>12036</v>
      </c>
      <c r="H1299" s="41" t="s">
        <v>180</v>
      </c>
      <c r="I1299" s="40" t="s">
        <v>236</v>
      </c>
      <c r="J1299" s="141"/>
    </row>
    <row r="1300" spans="1:10" ht="28.5" customHeight="1" x14ac:dyDescent="0.2">
      <c r="A1300" s="35">
        <f t="shared" si="40"/>
        <v>1267</v>
      </c>
      <c r="B1300" s="2" t="s">
        <v>765</v>
      </c>
      <c r="C1300" s="87" t="s">
        <v>140</v>
      </c>
      <c r="D1300" s="2">
        <v>2016.11</v>
      </c>
      <c r="E1300" s="37" t="s">
        <v>894</v>
      </c>
      <c r="F1300" s="81">
        <v>5961</v>
      </c>
      <c r="G1300" s="82">
        <v>14412</v>
      </c>
      <c r="H1300" s="83" t="s">
        <v>189</v>
      </c>
      <c r="I1300" s="84" t="s">
        <v>236</v>
      </c>
      <c r="J1300" s="141"/>
    </row>
    <row r="1301" spans="1:10" ht="28.5" customHeight="1" x14ac:dyDescent="0.2">
      <c r="A1301" s="35">
        <f t="shared" si="40"/>
        <v>1268</v>
      </c>
      <c r="B1301" s="89" t="s">
        <v>1719</v>
      </c>
      <c r="C1301" s="180" t="s">
        <v>140</v>
      </c>
      <c r="D1301" s="2" t="s">
        <v>1714</v>
      </c>
      <c r="E1301" s="199" t="s">
        <v>1741</v>
      </c>
      <c r="F1301" s="225">
        <v>3437</v>
      </c>
      <c r="G1301" s="219">
        <v>7973</v>
      </c>
      <c r="H1301" s="233" t="s">
        <v>109</v>
      </c>
      <c r="I1301" s="257" t="s">
        <v>236</v>
      </c>
      <c r="J1301" s="141"/>
    </row>
    <row r="1302" spans="1:10" s="26" customFormat="1" ht="28.5" customHeight="1" x14ac:dyDescent="0.2">
      <c r="A1302" s="314" t="s">
        <v>2325</v>
      </c>
      <c r="B1302" s="315"/>
      <c r="C1302" s="315"/>
      <c r="D1302" s="315"/>
      <c r="E1302" s="315"/>
      <c r="F1302" s="315"/>
      <c r="G1302" s="315"/>
      <c r="H1302" s="315"/>
      <c r="I1302" s="316"/>
      <c r="J1302" s="141"/>
    </row>
    <row r="1303" spans="1:10" s="26" customFormat="1" ht="28.5" customHeight="1" x14ac:dyDescent="0.2">
      <c r="A1303" s="35">
        <f>ROW()-34</f>
        <v>1269</v>
      </c>
      <c r="B1303" s="75" t="s">
        <v>304</v>
      </c>
      <c r="C1303" s="75" t="s">
        <v>2119</v>
      </c>
      <c r="D1303" s="75">
        <v>2013.5</v>
      </c>
      <c r="E1303" s="76" t="s">
        <v>899</v>
      </c>
      <c r="F1303" s="77">
        <v>3723</v>
      </c>
      <c r="G1303" s="77">
        <v>7399</v>
      </c>
      <c r="H1303" s="78" t="s">
        <v>189</v>
      </c>
      <c r="I1303" s="79" t="s">
        <v>236</v>
      </c>
      <c r="J1303" s="141"/>
    </row>
    <row r="1304" spans="1:10" s="26" customFormat="1" ht="28.5" customHeight="1" x14ac:dyDescent="0.2">
      <c r="A1304" s="35">
        <f t="shared" ref="A1304:A1317" si="41">ROW()-34</f>
        <v>1270</v>
      </c>
      <c r="B1304" s="75" t="s">
        <v>87</v>
      </c>
      <c r="C1304" s="75" t="s">
        <v>2119</v>
      </c>
      <c r="D1304" s="75">
        <v>2005.9</v>
      </c>
      <c r="E1304" s="76" t="s">
        <v>908</v>
      </c>
      <c r="F1304" s="77">
        <v>1079</v>
      </c>
      <c r="G1304" s="77">
        <v>1515</v>
      </c>
      <c r="H1304" s="78" t="s">
        <v>6</v>
      </c>
      <c r="I1304" s="79" t="s">
        <v>236</v>
      </c>
      <c r="J1304" s="141"/>
    </row>
    <row r="1305" spans="1:10" s="26" customFormat="1" ht="28.5" customHeight="1" x14ac:dyDescent="0.2">
      <c r="A1305" s="35">
        <f t="shared" si="41"/>
        <v>1271</v>
      </c>
      <c r="B1305" s="75" t="s">
        <v>294</v>
      </c>
      <c r="C1305" s="75" t="s">
        <v>2140</v>
      </c>
      <c r="D1305" s="75">
        <v>2012.3</v>
      </c>
      <c r="E1305" s="76" t="s">
        <v>1209</v>
      </c>
      <c r="F1305" s="77">
        <v>7874</v>
      </c>
      <c r="G1305" s="77">
        <v>14934</v>
      </c>
      <c r="H1305" s="78" t="s">
        <v>109</v>
      </c>
      <c r="I1305" s="79" t="s">
        <v>236</v>
      </c>
      <c r="J1305" s="141"/>
    </row>
    <row r="1306" spans="1:10" s="26" customFormat="1" ht="28.5" customHeight="1" x14ac:dyDescent="0.2">
      <c r="A1306" s="35">
        <f t="shared" si="41"/>
        <v>1272</v>
      </c>
      <c r="B1306" s="75" t="s">
        <v>462</v>
      </c>
      <c r="C1306" s="75" t="s">
        <v>2140</v>
      </c>
      <c r="D1306" s="75">
        <v>2012.5</v>
      </c>
      <c r="E1306" s="76" t="s">
        <v>1215</v>
      </c>
      <c r="F1306" s="77">
        <v>7761</v>
      </c>
      <c r="G1306" s="77">
        <v>19288</v>
      </c>
      <c r="H1306" s="78" t="s">
        <v>114</v>
      </c>
      <c r="I1306" s="79" t="s">
        <v>236</v>
      </c>
      <c r="J1306" s="141"/>
    </row>
    <row r="1307" spans="1:10" s="26" customFormat="1" ht="28.5" customHeight="1" x14ac:dyDescent="0.2">
      <c r="A1307" s="35">
        <f t="shared" si="41"/>
        <v>1273</v>
      </c>
      <c r="B1307" s="75" t="s">
        <v>251</v>
      </c>
      <c r="C1307" s="75" t="s">
        <v>2148</v>
      </c>
      <c r="D1307" s="75">
        <v>2013.1</v>
      </c>
      <c r="E1307" s="76" t="s">
        <v>1167</v>
      </c>
      <c r="F1307" s="77">
        <v>842</v>
      </c>
      <c r="G1307" s="77">
        <v>1465</v>
      </c>
      <c r="H1307" s="78" t="s">
        <v>109</v>
      </c>
      <c r="I1307" s="79" t="s">
        <v>236</v>
      </c>
      <c r="J1307" s="280"/>
    </row>
    <row r="1308" spans="1:10" s="26" customFormat="1" ht="28.5" customHeight="1" x14ac:dyDescent="0.2">
      <c r="A1308" s="35">
        <f t="shared" si="41"/>
        <v>1274</v>
      </c>
      <c r="B1308" s="75" t="s">
        <v>352</v>
      </c>
      <c r="C1308" s="75" t="s">
        <v>2151</v>
      </c>
      <c r="D1308" s="75">
        <v>2013.6</v>
      </c>
      <c r="E1308" s="76" t="s">
        <v>1142</v>
      </c>
      <c r="F1308" s="77">
        <v>7787</v>
      </c>
      <c r="G1308" s="77">
        <v>15449</v>
      </c>
      <c r="H1308" s="78" t="s">
        <v>109</v>
      </c>
      <c r="I1308" s="79" t="s">
        <v>236</v>
      </c>
      <c r="J1308" s="141"/>
    </row>
    <row r="1309" spans="1:10" s="26" customFormat="1" ht="28.5" customHeight="1" x14ac:dyDescent="0.2">
      <c r="A1309" s="35">
        <f t="shared" si="41"/>
        <v>1275</v>
      </c>
      <c r="B1309" s="75" t="s">
        <v>349</v>
      </c>
      <c r="C1309" s="75" t="s">
        <v>2151</v>
      </c>
      <c r="D1309" s="75">
        <v>2013.7</v>
      </c>
      <c r="E1309" s="76" t="s">
        <v>1144</v>
      </c>
      <c r="F1309" s="77">
        <v>4628</v>
      </c>
      <c r="G1309" s="77">
        <v>7069</v>
      </c>
      <c r="H1309" s="78" t="s">
        <v>124</v>
      </c>
      <c r="I1309" s="79" t="s">
        <v>236</v>
      </c>
      <c r="J1309" s="141"/>
    </row>
    <row r="1310" spans="1:10" s="26" customFormat="1" ht="28.5" customHeight="1" x14ac:dyDescent="0.2">
      <c r="A1310" s="35">
        <f t="shared" si="41"/>
        <v>1276</v>
      </c>
      <c r="B1310" s="75" t="s">
        <v>367</v>
      </c>
      <c r="C1310" s="75" t="s">
        <v>2119</v>
      </c>
      <c r="D1310" s="75">
        <v>2013.8</v>
      </c>
      <c r="E1310" s="76" t="s">
        <v>945</v>
      </c>
      <c r="F1310" s="77">
        <v>807</v>
      </c>
      <c r="G1310" s="77">
        <v>1546</v>
      </c>
      <c r="H1310" s="78" t="s">
        <v>109</v>
      </c>
      <c r="I1310" s="79" t="s">
        <v>236</v>
      </c>
      <c r="J1310" s="280"/>
    </row>
    <row r="1311" spans="1:10" s="26" customFormat="1" ht="28.5" customHeight="1" x14ac:dyDescent="0.2">
      <c r="A1311" s="35">
        <f t="shared" si="41"/>
        <v>1277</v>
      </c>
      <c r="B1311" s="75" t="s">
        <v>498</v>
      </c>
      <c r="C1311" s="75" t="s">
        <v>2164</v>
      </c>
      <c r="D1311" s="192">
        <v>2014.1</v>
      </c>
      <c r="E1311" s="76" t="s">
        <v>1101</v>
      </c>
      <c r="F1311" s="77">
        <v>4126</v>
      </c>
      <c r="G1311" s="77">
        <v>9381</v>
      </c>
      <c r="H1311" s="78" t="s">
        <v>189</v>
      </c>
      <c r="I1311" s="79" t="s">
        <v>236</v>
      </c>
      <c r="J1311" s="141"/>
    </row>
    <row r="1312" spans="1:10" s="26" customFormat="1" ht="28.5" customHeight="1" x14ac:dyDescent="0.2">
      <c r="A1312" s="35">
        <f t="shared" si="41"/>
        <v>1278</v>
      </c>
      <c r="B1312" s="75" t="s">
        <v>614</v>
      </c>
      <c r="C1312" s="75" t="s">
        <v>2119</v>
      </c>
      <c r="D1312" s="75">
        <v>2015.11</v>
      </c>
      <c r="E1312" s="76" t="s">
        <v>906</v>
      </c>
      <c r="F1312" s="77">
        <v>2767</v>
      </c>
      <c r="G1312" s="77">
        <v>7550</v>
      </c>
      <c r="H1312" s="78" t="s">
        <v>254</v>
      </c>
      <c r="I1312" s="79" t="s">
        <v>236</v>
      </c>
      <c r="J1312" s="141" t="s">
        <v>1849</v>
      </c>
    </row>
    <row r="1313" spans="1:10" s="26" customFormat="1" ht="28.5" customHeight="1" x14ac:dyDescent="0.2">
      <c r="A1313" s="35">
        <f t="shared" si="41"/>
        <v>1279</v>
      </c>
      <c r="B1313" s="174" t="s">
        <v>1375</v>
      </c>
      <c r="C1313" s="75" t="s">
        <v>2151</v>
      </c>
      <c r="D1313" s="75">
        <v>2017.4</v>
      </c>
      <c r="E1313" s="76" t="s">
        <v>939</v>
      </c>
      <c r="F1313" s="77">
        <v>1020</v>
      </c>
      <c r="G1313" s="77">
        <v>1995</v>
      </c>
      <c r="H1313" s="78" t="s">
        <v>109</v>
      </c>
      <c r="I1313" s="274" t="s">
        <v>236</v>
      </c>
      <c r="J1313" s="141"/>
    </row>
    <row r="1314" spans="1:10" s="26" customFormat="1" ht="28.5" customHeight="1" x14ac:dyDescent="0.2">
      <c r="A1314" s="35">
        <f t="shared" si="41"/>
        <v>1280</v>
      </c>
      <c r="B1314" s="174" t="s">
        <v>1429</v>
      </c>
      <c r="C1314" s="75" t="s">
        <v>2140</v>
      </c>
      <c r="D1314" s="75">
        <v>2017.12</v>
      </c>
      <c r="E1314" s="206" t="s">
        <v>1286</v>
      </c>
      <c r="F1314" s="77">
        <v>1550</v>
      </c>
      <c r="G1314" s="77">
        <v>3157</v>
      </c>
      <c r="H1314" s="78" t="s">
        <v>109</v>
      </c>
      <c r="I1314" s="79" t="s">
        <v>236</v>
      </c>
      <c r="J1314" s="141"/>
    </row>
    <row r="1315" spans="1:10" s="26" customFormat="1" ht="28.5" customHeight="1" x14ac:dyDescent="0.2">
      <c r="A1315" s="35">
        <f t="shared" si="41"/>
        <v>1281</v>
      </c>
      <c r="B1315" s="75" t="s">
        <v>2261</v>
      </c>
      <c r="C1315" s="75" t="s">
        <v>2140</v>
      </c>
      <c r="D1315" s="75">
        <v>2018.5</v>
      </c>
      <c r="E1315" s="76" t="s">
        <v>1575</v>
      </c>
      <c r="F1315" s="77">
        <v>3038</v>
      </c>
      <c r="G1315" s="77">
        <v>3830</v>
      </c>
      <c r="H1315" s="78" t="s">
        <v>109</v>
      </c>
      <c r="I1315" s="79" t="s">
        <v>188</v>
      </c>
      <c r="J1315" s="141"/>
    </row>
    <row r="1316" spans="1:10" s="26" customFormat="1" ht="28.5" customHeight="1" x14ac:dyDescent="0.2">
      <c r="A1316" s="35">
        <f t="shared" si="41"/>
        <v>1282</v>
      </c>
      <c r="B1316" s="75" t="s">
        <v>1694</v>
      </c>
      <c r="C1316" s="75" t="s">
        <v>2264</v>
      </c>
      <c r="D1316" s="75">
        <v>2018.7</v>
      </c>
      <c r="E1316" s="76" t="s">
        <v>1637</v>
      </c>
      <c r="F1316" s="77">
        <v>4609</v>
      </c>
      <c r="G1316" s="77">
        <v>8856</v>
      </c>
      <c r="H1316" s="78" t="s">
        <v>109</v>
      </c>
      <c r="I1316" s="79" t="s">
        <v>188</v>
      </c>
      <c r="J1316" s="141"/>
    </row>
    <row r="1317" spans="1:10" s="26" customFormat="1" ht="28.5" customHeight="1" x14ac:dyDescent="0.2">
      <c r="A1317" s="35">
        <f t="shared" si="41"/>
        <v>1283</v>
      </c>
      <c r="B1317" s="75" t="s">
        <v>1699</v>
      </c>
      <c r="C1317" s="75" t="s">
        <v>2119</v>
      </c>
      <c r="D1317" s="75">
        <v>2018.8</v>
      </c>
      <c r="E1317" s="214" t="s">
        <v>1657</v>
      </c>
      <c r="F1317" s="77">
        <v>1048</v>
      </c>
      <c r="G1317" s="77">
        <v>2066</v>
      </c>
      <c r="H1317" s="78" t="s">
        <v>1656</v>
      </c>
      <c r="I1317" s="79" t="s">
        <v>1652</v>
      </c>
      <c r="J1317" s="141"/>
    </row>
    <row r="1318" spans="1:10" ht="28.5" customHeight="1" x14ac:dyDescent="0.2">
      <c r="A1318" s="314" t="s">
        <v>2315</v>
      </c>
      <c r="B1318" s="315"/>
      <c r="C1318" s="315"/>
      <c r="D1318" s="315"/>
      <c r="E1318" s="315"/>
      <c r="F1318" s="315"/>
      <c r="G1318" s="315"/>
      <c r="H1318" s="315"/>
      <c r="I1318" s="316"/>
    </row>
    <row r="1319" spans="1:10" ht="28.5" customHeight="1" x14ac:dyDescent="0.2">
      <c r="A1319" s="35">
        <f>ROW()-35</f>
        <v>1284</v>
      </c>
      <c r="B1319" s="36" t="s">
        <v>16</v>
      </c>
      <c r="C1319" s="36" t="s">
        <v>99</v>
      </c>
      <c r="D1319" s="2">
        <v>2006.7</v>
      </c>
      <c r="E1319" s="44" t="s">
        <v>1148</v>
      </c>
      <c r="F1319" s="38">
        <v>261</v>
      </c>
      <c r="G1319" s="42">
        <v>1628</v>
      </c>
      <c r="H1319" s="45" t="s">
        <v>6</v>
      </c>
      <c r="I1319" s="43" t="s">
        <v>236</v>
      </c>
    </row>
    <row r="1320" spans="1:10" ht="28.5" customHeight="1" x14ac:dyDescent="0.2">
      <c r="A1320" s="35">
        <f t="shared" ref="A1320:A1327" si="42">ROW()-35</f>
        <v>1285</v>
      </c>
      <c r="B1320" s="36" t="s">
        <v>14</v>
      </c>
      <c r="C1320" s="36" t="s">
        <v>99</v>
      </c>
      <c r="D1320" s="36">
        <v>2006.8</v>
      </c>
      <c r="E1320" s="44" t="s">
        <v>1284</v>
      </c>
      <c r="F1320" s="42">
        <v>279</v>
      </c>
      <c r="G1320" s="42">
        <v>1744</v>
      </c>
      <c r="H1320" s="45" t="s">
        <v>6</v>
      </c>
      <c r="I1320" s="43" t="s">
        <v>236</v>
      </c>
    </row>
    <row r="1321" spans="1:10" ht="28.5" customHeight="1" x14ac:dyDescent="0.2">
      <c r="A1321" s="35">
        <f t="shared" si="42"/>
        <v>1286</v>
      </c>
      <c r="B1321" s="36" t="s">
        <v>40</v>
      </c>
      <c r="C1321" s="2" t="s">
        <v>99</v>
      </c>
      <c r="D1321" s="2">
        <v>2008.2</v>
      </c>
      <c r="E1321" s="37" t="s">
        <v>1295</v>
      </c>
      <c r="F1321" s="38">
        <v>463</v>
      </c>
      <c r="G1321" s="38">
        <v>1336</v>
      </c>
      <c r="H1321" s="41" t="s">
        <v>6</v>
      </c>
      <c r="I1321" s="40" t="s">
        <v>236</v>
      </c>
    </row>
    <row r="1322" spans="1:10" ht="28.5" customHeight="1" x14ac:dyDescent="0.2">
      <c r="A1322" s="35">
        <f t="shared" si="42"/>
        <v>1287</v>
      </c>
      <c r="B1322" s="36" t="s">
        <v>44</v>
      </c>
      <c r="C1322" s="2" t="s">
        <v>99</v>
      </c>
      <c r="D1322" s="2">
        <v>2008.5</v>
      </c>
      <c r="E1322" s="37" t="s">
        <v>1259</v>
      </c>
      <c r="F1322" s="38">
        <v>318</v>
      </c>
      <c r="G1322" s="38">
        <v>265</v>
      </c>
      <c r="H1322" s="39" t="s">
        <v>6</v>
      </c>
      <c r="I1322" s="40" t="s">
        <v>236</v>
      </c>
      <c r="J1322" s="5"/>
    </row>
    <row r="1323" spans="1:10" ht="28.5" customHeight="1" x14ac:dyDescent="0.2">
      <c r="A1323" s="35">
        <f t="shared" si="42"/>
        <v>1288</v>
      </c>
      <c r="B1323" s="36" t="s">
        <v>54</v>
      </c>
      <c r="C1323" s="2" t="s">
        <v>266</v>
      </c>
      <c r="D1323" s="2">
        <v>2008.12</v>
      </c>
      <c r="E1323" s="44" t="s">
        <v>1263</v>
      </c>
      <c r="F1323" s="42">
        <v>464</v>
      </c>
      <c r="G1323" s="42">
        <v>503</v>
      </c>
      <c r="H1323" s="41" t="s">
        <v>109</v>
      </c>
      <c r="I1323" s="43" t="s">
        <v>236</v>
      </c>
      <c r="J1323" s="5"/>
    </row>
    <row r="1324" spans="1:10" ht="28.5" customHeight="1" x14ac:dyDescent="0.2">
      <c r="A1324" s="35">
        <f t="shared" si="42"/>
        <v>1289</v>
      </c>
      <c r="B1324" s="36" t="s">
        <v>121</v>
      </c>
      <c r="C1324" s="2" t="s">
        <v>99</v>
      </c>
      <c r="D1324" s="2">
        <v>2009.9</v>
      </c>
      <c r="E1324" s="44" t="s">
        <v>933</v>
      </c>
      <c r="F1324" s="42">
        <v>206</v>
      </c>
      <c r="G1324" s="42">
        <v>214</v>
      </c>
      <c r="H1324" s="41" t="s">
        <v>109</v>
      </c>
      <c r="I1324" s="43" t="s">
        <v>236</v>
      </c>
      <c r="J1324" s="5"/>
    </row>
    <row r="1325" spans="1:10" ht="28.5" customHeight="1" x14ac:dyDescent="0.2">
      <c r="A1325" s="35">
        <f t="shared" si="42"/>
        <v>1290</v>
      </c>
      <c r="B1325" s="36" t="s">
        <v>519</v>
      </c>
      <c r="C1325" s="36" t="s">
        <v>266</v>
      </c>
      <c r="D1325" s="2">
        <v>2014.12</v>
      </c>
      <c r="E1325" s="44" t="s">
        <v>1110</v>
      </c>
      <c r="F1325" s="42">
        <v>440</v>
      </c>
      <c r="G1325" s="42">
        <v>545</v>
      </c>
      <c r="H1325" s="45" t="s">
        <v>109</v>
      </c>
      <c r="I1325" s="43" t="s">
        <v>236</v>
      </c>
      <c r="J1325" s="5"/>
    </row>
    <row r="1326" spans="1:10" ht="28.5" customHeight="1" x14ac:dyDescent="0.2">
      <c r="A1326" s="35">
        <f t="shared" si="42"/>
        <v>1291</v>
      </c>
      <c r="B1326" s="2" t="s">
        <v>635</v>
      </c>
      <c r="C1326" s="2" t="s">
        <v>2200</v>
      </c>
      <c r="D1326" s="2">
        <v>2016.1</v>
      </c>
      <c r="E1326" s="37" t="s">
        <v>1047</v>
      </c>
      <c r="F1326" s="38">
        <v>290</v>
      </c>
      <c r="G1326" s="38">
        <v>473</v>
      </c>
      <c r="H1326" s="41" t="s">
        <v>189</v>
      </c>
      <c r="I1326" s="40" t="s">
        <v>236</v>
      </c>
      <c r="J1326" s="5"/>
    </row>
    <row r="1327" spans="1:10" ht="28.5" customHeight="1" x14ac:dyDescent="0.2">
      <c r="A1327" s="35">
        <f t="shared" si="42"/>
        <v>1292</v>
      </c>
      <c r="B1327" s="2" t="s">
        <v>793</v>
      </c>
      <c r="C1327" s="2" t="s">
        <v>2231</v>
      </c>
      <c r="D1327" s="2">
        <v>2017.1</v>
      </c>
      <c r="E1327" s="37" t="s">
        <v>923</v>
      </c>
      <c r="F1327" s="81">
        <v>329</v>
      </c>
      <c r="G1327" s="38">
        <v>458</v>
      </c>
      <c r="H1327" s="41" t="s">
        <v>180</v>
      </c>
      <c r="I1327" s="84" t="s">
        <v>236</v>
      </c>
      <c r="J1327" s="5"/>
    </row>
    <row r="1328" spans="1:10" s="13" customFormat="1" ht="27.75" customHeight="1" x14ac:dyDescent="0.2">
      <c r="A1328" s="314" t="s">
        <v>2333</v>
      </c>
      <c r="B1328" s="315"/>
      <c r="C1328" s="315"/>
      <c r="D1328" s="315"/>
      <c r="E1328" s="315"/>
      <c r="F1328" s="315"/>
      <c r="G1328" s="315"/>
      <c r="H1328" s="315"/>
      <c r="I1328" s="316"/>
      <c r="J1328" s="4"/>
    </row>
    <row r="1329" spans="1:10" s="13" customFormat="1" ht="27.75" customHeight="1" x14ac:dyDescent="0.2">
      <c r="A1329" s="35">
        <f>ROW()-36</f>
        <v>1293</v>
      </c>
      <c r="B1329" s="15" t="s">
        <v>227</v>
      </c>
      <c r="C1329" s="22" t="s">
        <v>1473</v>
      </c>
      <c r="D1329" s="15">
        <v>2012.9</v>
      </c>
      <c r="E1329" s="16" t="s">
        <v>884</v>
      </c>
      <c r="F1329" s="17">
        <v>3901</v>
      </c>
      <c r="G1329" s="17">
        <v>6823</v>
      </c>
      <c r="H1329" s="20" t="s">
        <v>109</v>
      </c>
      <c r="I1329" s="19" t="s">
        <v>236</v>
      </c>
      <c r="J1329" s="141"/>
    </row>
    <row r="1330" spans="1:10" s="13" customFormat="1" ht="27.75" customHeight="1" x14ac:dyDescent="0.2">
      <c r="A1330" s="35">
        <f t="shared" ref="A1330:A1348" si="43">ROW()-36</f>
        <v>1294</v>
      </c>
      <c r="B1330" s="15" t="s">
        <v>228</v>
      </c>
      <c r="C1330" s="22" t="s">
        <v>1473</v>
      </c>
      <c r="D1330" s="15">
        <v>2012.9</v>
      </c>
      <c r="E1330" s="16" t="s">
        <v>1165</v>
      </c>
      <c r="F1330" s="17">
        <v>3299</v>
      </c>
      <c r="G1330" s="17">
        <v>4169</v>
      </c>
      <c r="H1330" s="20" t="s">
        <v>109</v>
      </c>
      <c r="I1330" s="19" t="s">
        <v>236</v>
      </c>
      <c r="J1330" s="141"/>
    </row>
    <row r="1331" spans="1:10" s="13" customFormat="1" ht="27.75" customHeight="1" x14ac:dyDescent="0.2">
      <c r="A1331" s="35">
        <f t="shared" si="43"/>
        <v>1295</v>
      </c>
      <c r="B1331" s="22" t="s">
        <v>307</v>
      </c>
      <c r="C1331" s="22" t="s">
        <v>1473</v>
      </c>
      <c r="D1331" s="15">
        <v>2013.6</v>
      </c>
      <c r="E1331" s="16" t="s">
        <v>1140</v>
      </c>
      <c r="F1331" s="17">
        <v>6274</v>
      </c>
      <c r="G1331" s="17">
        <v>14181</v>
      </c>
      <c r="H1331" s="20" t="s">
        <v>189</v>
      </c>
      <c r="I1331" s="19" t="s">
        <v>236</v>
      </c>
      <c r="J1331" s="141"/>
    </row>
    <row r="1332" spans="1:10" s="13" customFormat="1" ht="29.25" customHeight="1" x14ac:dyDescent="0.2">
      <c r="A1332" s="35">
        <f t="shared" si="43"/>
        <v>1296</v>
      </c>
      <c r="B1332" s="22" t="s">
        <v>358</v>
      </c>
      <c r="C1332" s="22" t="s">
        <v>1473</v>
      </c>
      <c r="D1332" s="15">
        <v>2013.7</v>
      </c>
      <c r="E1332" s="16" t="s">
        <v>945</v>
      </c>
      <c r="F1332" s="17">
        <v>1167</v>
      </c>
      <c r="G1332" s="17">
        <v>3070</v>
      </c>
      <c r="H1332" s="20" t="s">
        <v>124</v>
      </c>
      <c r="I1332" s="19" t="s">
        <v>236</v>
      </c>
      <c r="J1332" s="141"/>
    </row>
    <row r="1333" spans="1:10" s="13" customFormat="1" ht="27.75" customHeight="1" x14ac:dyDescent="0.2">
      <c r="A1333" s="35">
        <f t="shared" si="43"/>
        <v>1297</v>
      </c>
      <c r="B1333" s="22" t="s">
        <v>486</v>
      </c>
      <c r="C1333" s="15" t="s">
        <v>1473</v>
      </c>
      <c r="D1333" s="22">
        <v>2014.9</v>
      </c>
      <c r="E1333" s="16" t="s">
        <v>950</v>
      </c>
      <c r="F1333" s="17">
        <v>7658</v>
      </c>
      <c r="G1333" s="17">
        <v>17615</v>
      </c>
      <c r="H1333" s="20" t="s">
        <v>189</v>
      </c>
      <c r="I1333" s="19" t="s">
        <v>236</v>
      </c>
    </row>
    <row r="1334" spans="1:10" ht="27.75" customHeight="1" x14ac:dyDescent="0.2">
      <c r="A1334" s="35">
        <f t="shared" si="43"/>
        <v>1298</v>
      </c>
      <c r="B1334" s="15" t="s">
        <v>499</v>
      </c>
      <c r="C1334" s="15" t="s">
        <v>1473</v>
      </c>
      <c r="D1334" s="28">
        <v>2014.1</v>
      </c>
      <c r="E1334" s="16" t="s">
        <v>1100</v>
      </c>
      <c r="F1334" s="17">
        <v>2354</v>
      </c>
      <c r="G1334" s="17">
        <v>2770</v>
      </c>
      <c r="H1334" s="20" t="s">
        <v>109</v>
      </c>
      <c r="I1334" s="19" t="s">
        <v>236</v>
      </c>
      <c r="J1334" s="5"/>
    </row>
    <row r="1335" spans="1:10" ht="27.75" customHeight="1" x14ac:dyDescent="0.2">
      <c r="A1335" s="35">
        <f t="shared" si="43"/>
        <v>1299</v>
      </c>
      <c r="B1335" s="22" t="s">
        <v>585</v>
      </c>
      <c r="C1335" s="22" t="s">
        <v>1473</v>
      </c>
      <c r="D1335" s="22">
        <v>2015.8</v>
      </c>
      <c r="E1335" s="24" t="s">
        <v>1087</v>
      </c>
      <c r="F1335" s="23">
        <v>2643</v>
      </c>
      <c r="G1335" s="23">
        <v>5478</v>
      </c>
      <c r="H1335" s="25" t="s">
        <v>109</v>
      </c>
      <c r="I1335" s="27" t="s">
        <v>236</v>
      </c>
      <c r="J1335" s="5"/>
    </row>
    <row r="1336" spans="1:10" ht="27.75" customHeight="1" x14ac:dyDescent="0.2">
      <c r="A1336" s="35">
        <f t="shared" si="43"/>
        <v>1300</v>
      </c>
      <c r="B1336" s="22" t="s">
        <v>2199</v>
      </c>
      <c r="C1336" s="22" t="s">
        <v>1473</v>
      </c>
      <c r="D1336" s="22">
        <v>2015.12</v>
      </c>
      <c r="E1336" s="24" t="s">
        <v>1046</v>
      </c>
      <c r="F1336" s="23">
        <v>1601</v>
      </c>
      <c r="G1336" s="23">
        <v>3186</v>
      </c>
      <c r="H1336" s="25" t="s">
        <v>109</v>
      </c>
      <c r="I1336" s="27" t="s">
        <v>236</v>
      </c>
      <c r="J1336" s="5"/>
    </row>
    <row r="1337" spans="1:10" ht="27.75" customHeight="1" x14ac:dyDescent="0.2">
      <c r="A1337" s="35">
        <f t="shared" si="43"/>
        <v>1301</v>
      </c>
      <c r="B1337" s="22" t="s">
        <v>683</v>
      </c>
      <c r="C1337" s="22" t="s">
        <v>1473</v>
      </c>
      <c r="D1337" s="22">
        <v>2016.7</v>
      </c>
      <c r="E1337" s="24" t="s">
        <v>1016</v>
      </c>
      <c r="F1337" s="23">
        <v>2613</v>
      </c>
      <c r="G1337" s="23">
        <v>6699</v>
      </c>
      <c r="H1337" s="25" t="s">
        <v>684</v>
      </c>
      <c r="I1337" s="27" t="s">
        <v>236</v>
      </c>
      <c r="J1337" s="141" t="s">
        <v>2377</v>
      </c>
    </row>
    <row r="1338" spans="1:10" ht="27.75" customHeight="1" x14ac:dyDescent="0.2">
      <c r="A1338" s="35">
        <f t="shared" si="43"/>
        <v>1302</v>
      </c>
      <c r="B1338" s="22" t="s">
        <v>685</v>
      </c>
      <c r="C1338" s="22" t="s">
        <v>1473</v>
      </c>
      <c r="D1338" s="22">
        <v>2016.7</v>
      </c>
      <c r="E1338" s="24" t="s">
        <v>1017</v>
      </c>
      <c r="F1338" s="23">
        <v>4723</v>
      </c>
      <c r="G1338" s="23">
        <v>10008</v>
      </c>
      <c r="H1338" s="25" t="s">
        <v>109</v>
      </c>
      <c r="I1338" s="27" t="s">
        <v>236</v>
      </c>
      <c r="J1338" s="141"/>
    </row>
    <row r="1339" spans="1:10" ht="27.75" customHeight="1" x14ac:dyDescent="0.2">
      <c r="A1339" s="35">
        <f t="shared" si="43"/>
        <v>1303</v>
      </c>
      <c r="B1339" s="108" t="s">
        <v>1464</v>
      </c>
      <c r="C1339" s="22" t="s">
        <v>1473</v>
      </c>
      <c r="D1339" s="22">
        <v>2018.1</v>
      </c>
      <c r="E1339" s="24" t="s">
        <v>1470</v>
      </c>
      <c r="F1339" s="23">
        <v>5495</v>
      </c>
      <c r="G1339" s="23">
        <v>11529</v>
      </c>
      <c r="H1339" s="25" t="s">
        <v>180</v>
      </c>
      <c r="I1339" s="27" t="s">
        <v>236</v>
      </c>
    </row>
    <row r="1340" spans="1:10" ht="27.75" customHeight="1" x14ac:dyDescent="0.2">
      <c r="A1340" s="35">
        <f t="shared" si="43"/>
        <v>1304</v>
      </c>
      <c r="B1340" s="22" t="s">
        <v>1501</v>
      </c>
      <c r="C1340" s="22" t="s">
        <v>1473</v>
      </c>
      <c r="D1340" s="22">
        <v>2018.3</v>
      </c>
      <c r="E1340" s="24" t="s">
        <v>1510</v>
      </c>
      <c r="F1340" s="23">
        <v>1961</v>
      </c>
      <c r="G1340" s="23">
        <v>3596</v>
      </c>
      <c r="H1340" s="25" t="s">
        <v>6</v>
      </c>
      <c r="I1340" s="27" t="s">
        <v>188</v>
      </c>
      <c r="J1340" s="4" t="s">
        <v>1849</v>
      </c>
    </row>
    <row r="1341" spans="1:10" ht="27.75" customHeight="1" x14ac:dyDescent="0.2">
      <c r="A1341" s="35">
        <f t="shared" si="43"/>
        <v>1305</v>
      </c>
      <c r="B1341" s="22" t="s">
        <v>2284</v>
      </c>
      <c r="C1341" s="134" t="s">
        <v>1473</v>
      </c>
      <c r="D1341" s="22">
        <v>2019.7</v>
      </c>
      <c r="E1341" s="128" t="s">
        <v>1978</v>
      </c>
      <c r="F1341" s="23">
        <v>4634</v>
      </c>
      <c r="G1341" s="23">
        <v>11003</v>
      </c>
      <c r="H1341" s="126" t="s">
        <v>1921</v>
      </c>
      <c r="I1341" s="127" t="s">
        <v>146</v>
      </c>
      <c r="J1341" s="4" t="s">
        <v>2378</v>
      </c>
    </row>
    <row r="1342" spans="1:10" ht="27.75" customHeight="1" x14ac:dyDescent="0.2">
      <c r="A1342" s="35">
        <f t="shared" si="43"/>
        <v>1306</v>
      </c>
      <c r="B1342" s="22" t="s">
        <v>2288</v>
      </c>
      <c r="C1342" s="134" t="s">
        <v>1473</v>
      </c>
      <c r="D1342" s="22">
        <v>2019.9</v>
      </c>
      <c r="E1342" s="128" t="s">
        <v>2029</v>
      </c>
      <c r="F1342" s="23">
        <v>4103</v>
      </c>
      <c r="G1342" s="23">
        <v>8987</v>
      </c>
      <c r="H1342" s="126" t="s">
        <v>181</v>
      </c>
      <c r="I1342" s="127" t="s">
        <v>236</v>
      </c>
    </row>
    <row r="1343" spans="1:10" ht="27.75" customHeight="1" x14ac:dyDescent="0.2">
      <c r="A1343" s="35">
        <f t="shared" si="43"/>
        <v>1307</v>
      </c>
      <c r="B1343" s="22" t="s">
        <v>2289</v>
      </c>
      <c r="C1343" s="134" t="s">
        <v>1473</v>
      </c>
      <c r="D1343" s="28">
        <v>2019.1</v>
      </c>
      <c r="E1343" s="128" t="s">
        <v>2052</v>
      </c>
      <c r="F1343" s="23">
        <v>3904</v>
      </c>
      <c r="G1343" s="23">
        <v>11885</v>
      </c>
      <c r="H1343" s="126" t="s">
        <v>237</v>
      </c>
      <c r="I1343" s="127" t="s">
        <v>236</v>
      </c>
      <c r="J1343" s="141"/>
    </row>
    <row r="1344" spans="1:10" x14ac:dyDescent="0.2">
      <c r="A1344" s="35">
        <f t="shared" si="43"/>
        <v>1308</v>
      </c>
      <c r="B1344" s="15" t="s">
        <v>1358</v>
      </c>
      <c r="C1344" s="22" t="s">
        <v>2142</v>
      </c>
      <c r="D1344" s="15">
        <v>2012.6</v>
      </c>
      <c r="E1344" s="16" t="s">
        <v>1218</v>
      </c>
      <c r="F1344" s="17">
        <v>2417</v>
      </c>
      <c r="G1344" s="17">
        <v>3954</v>
      </c>
      <c r="H1344" s="20" t="s">
        <v>204</v>
      </c>
      <c r="I1344" s="19" t="s">
        <v>236</v>
      </c>
    </row>
    <row r="1345" spans="1:187" x14ac:dyDescent="0.2">
      <c r="A1345" s="35">
        <f t="shared" si="43"/>
        <v>1309</v>
      </c>
      <c r="B1345" s="22" t="s">
        <v>572</v>
      </c>
      <c r="C1345" s="22" t="s">
        <v>573</v>
      </c>
      <c r="D1345" s="22">
        <v>2015.7</v>
      </c>
      <c r="E1345" s="24" t="s">
        <v>1081</v>
      </c>
      <c r="F1345" s="23">
        <v>312</v>
      </c>
      <c r="G1345" s="23">
        <v>728</v>
      </c>
      <c r="H1345" s="25" t="s">
        <v>109</v>
      </c>
      <c r="I1345" s="27" t="s">
        <v>236</v>
      </c>
    </row>
    <row r="1346" spans="1:187" x14ac:dyDescent="0.2">
      <c r="A1346" s="35">
        <f t="shared" si="43"/>
        <v>1310</v>
      </c>
      <c r="B1346" s="22" t="s">
        <v>600</v>
      </c>
      <c r="C1346" s="22" t="s">
        <v>573</v>
      </c>
      <c r="D1346" s="28">
        <v>2015.1</v>
      </c>
      <c r="E1346" s="24" t="s">
        <v>1038</v>
      </c>
      <c r="F1346" s="23">
        <v>2161</v>
      </c>
      <c r="G1346" s="23">
        <v>3665</v>
      </c>
      <c r="H1346" s="25" t="s">
        <v>109</v>
      </c>
      <c r="I1346" s="27" t="s">
        <v>236</v>
      </c>
    </row>
    <row r="1347" spans="1:187" x14ac:dyDescent="0.2">
      <c r="A1347" s="35">
        <f t="shared" si="43"/>
        <v>1311</v>
      </c>
      <c r="B1347" s="22" t="s">
        <v>612</v>
      </c>
      <c r="C1347" s="22" t="s">
        <v>2196</v>
      </c>
      <c r="D1347" s="28">
        <v>2015.1</v>
      </c>
      <c r="E1347" s="24" t="s">
        <v>959</v>
      </c>
      <c r="F1347" s="23">
        <v>1617</v>
      </c>
      <c r="G1347" s="23">
        <v>2153</v>
      </c>
      <c r="H1347" s="25" t="s">
        <v>109</v>
      </c>
      <c r="I1347" s="27" t="s">
        <v>437</v>
      </c>
      <c r="J1347" s="4" t="s">
        <v>2343</v>
      </c>
    </row>
    <row r="1348" spans="1:187" x14ac:dyDescent="0.2">
      <c r="A1348" s="35">
        <f t="shared" si="43"/>
        <v>1312</v>
      </c>
      <c r="B1348" s="22" t="s">
        <v>758</v>
      </c>
      <c r="C1348" s="152" t="s">
        <v>573</v>
      </c>
      <c r="D1348" s="22">
        <v>2016.11</v>
      </c>
      <c r="E1348" s="24" t="s">
        <v>968</v>
      </c>
      <c r="F1348" s="163">
        <v>2066</v>
      </c>
      <c r="G1348" s="164">
        <v>3471</v>
      </c>
      <c r="H1348" s="25" t="s">
        <v>180</v>
      </c>
      <c r="I1348" s="259" t="s">
        <v>236</v>
      </c>
    </row>
    <row r="1349" spans="1:187" s="13" customFormat="1" ht="28.5" customHeight="1" x14ac:dyDescent="0.2">
      <c r="A1349" s="314" t="s">
        <v>2329</v>
      </c>
      <c r="B1349" s="315"/>
      <c r="C1349" s="315"/>
      <c r="D1349" s="315"/>
      <c r="E1349" s="315"/>
      <c r="F1349" s="315"/>
      <c r="G1349" s="315"/>
      <c r="H1349" s="315"/>
      <c r="I1349" s="316"/>
      <c r="J1349" s="4"/>
    </row>
    <row r="1350" spans="1:187" s="13" customFormat="1" ht="28.5" customHeight="1" x14ac:dyDescent="0.2">
      <c r="A1350" s="35">
        <f>ROW()-37</f>
        <v>1313</v>
      </c>
      <c r="B1350" s="89" t="s">
        <v>2254</v>
      </c>
      <c r="C1350" s="2" t="s">
        <v>2255</v>
      </c>
      <c r="D1350" s="2">
        <v>2017.8</v>
      </c>
      <c r="E1350" s="37" t="s">
        <v>882</v>
      </c>
      <c r="F1350" s="38">
        <v>155.68</v>
      </c>
      <c r="G1350" s="38">
        <v>307</v>
      </c>
      <c r="H1350" s="41" t="s">
        <v>6</v>
      </c>
      <c r="I1350" s="40" t="s">
        <v>236</v>
      </c>
      <c r="J1350" s="4"/>
    </row>
    <row r="1351" spans="1:187" s="8" customFormat="1" ht="28.5" customHeight="1" x14ac:dyDescent="0.2">
      <c r="A1351" s="314" t="s">
        <v>2313</v>
      </c>
      <c r="B1351" s="315"/>
      <c r="C1351" s="315"/>
      <c r="D1351" s="315"/>
      <c r="E1351" s="315"/>
      <c r="F1351" s="315"/>
      <c r="G1351" s="315"/>
      <c r="H1351" s="315"/>
      <c r="I1351" s="316"/>
      <c r="J1351" s="4"/>
    </row>
    <row r="1352" spans="1:187" s="8" customFormat="1" ht="28.5" customHeight="1" x14ac:dyDescent="0.2">
      <c r="A1352" s="35">
        <f>ROW()-38</f>
        <v>1314</v>
      </c>
      <c r="B1352" s="36" t="s">
        <v>3</v>
      </c>
      <c r="C1352" s="36" t="s">
        <v>2118</v>
      </c>
      <c r="D1352" s="36">
        <v>2005.9</v>
      </c>
      <c r="E1352" s="44" t="s">
        <v>1290</v>
      </c>
      <c r="F1352" s="42">
        <v>83</v>
      </c>
      <c r="G1352" s="42">
        <v>126</v>
      </c>
      <c r="H1352" s="45" t="s">
        <v>6</v>
      </c>
      <c r="I1352" s="43" t="s">
        <v>236</v>
      </c>
      <c r="J1352" s="4"/>
    </row>
    <row r="1353" spans="1:187" s="8" customFormat="1" ht="28.5" customHeight="1" x14ac:dyDescent="0.2">
      <c r="A1353" s="314" t="s">
        <v>2312</v>
      </c>
      <c r="B1353" s="315"/>
      <c r="C1353" s="315"/>
      <c r="D1353" s="315"/>
      <c r="E1353" s="315"/>
      <c r="F1353" s="315"/>
      <c r="G1353" s="315"/>
      <c r="H1353" s="315"/>
      <c r="I1353" s="316"/>
      <c r="J1353" s="4"/>
    </row>
    <row r="1354" spans="1:187" s="8" customFormat="1" ht="28.5" customHeight="1" x14ac:dyDescent="0.2">
      <c r="A1354" s="35">
        <f>ROW()-39</f>
        <v>1315</v>
      </c>
      <c r="B1354" s="2" t="s">
        <v>27</v>
      </c>
      <c r="C1354" s="2" t="s">
        <v>2292</v>
      </c>
      <c r="D1354" s="2">
        <v>2007.6</v>
      </c>
      <c r="E1354" s="37" t="s">
        <v>1293</v>
      </c>
      <c r="F1354" s="38">
        <v>186</v>
      </c>
      <c r="G1354" s="38">
        <v>145</v>
      </c>
      <c r="H1354" s="39" t="s">
        <v>6</v>
      </c>
      <c r="I1354" s="40" t="s">
        <v>1475</v>
      </c>
      <c r="J1354" s="4"/>
    </row>
    <row r="1355" spans="1:187" s="8" customFormat="1" ht="28.5" customHeight="1" x14ac:dyDescent="0.2">
      <c r="A1355" s="35">
        <f t="shared" ref="A1355:A1357" si="44">ROW()-39</f>
        <v>1316</v>
      </c>
      <c r="B1355" s="36" t="s">
        <v>278</v>
      </c>
      <c r="C1355" s="2" t="s">
        <v>2293</v>
      </c>
      <c r="D1355" s="2">
        <v>2011.9</v>
      </c>
      <c r="E1355" s="44" t="s">
        <v>1190</v>
      </c>
      <c r="F1355" s="42">
        <v>1063</v>
      </c>
      <c r="G1355" s="42">
        <v>1779</v>
      </c>
      <c r="H1355" s="45" t="s">
        <v>124</v>
      </c>
      <c r="I1355" s="43" t="s">
        <v>236</v>
      </c>
      <c r="J1355" s="4"/>
    </row>
    <row r="1356" spans="1:187" ht="28.5" customHeight="1" x14ac:dyDescent="0.2">
      <c r="A1356" s="35">
        <f t="shared" si="44"/>
        <v>1317</v>
      </c>
      <c r="B1356" s="2" t="s">
        <v>387</v>
      </c>
      <c r="C1356" s="2" t="s">
        <v>2292</v>
      </c>
      <c r="D1356" s="2">
        <v>2014.1</v>
      </c>
      <c r="E1356" s="64" t="s">
        <v>1116</v>
      </c>
      <c r="F1356" s="67">
        <v>1709</v>
      </c>
      <c r="G1356" s="42">
        <v>3039</v>
      </c>
      <c r="H1356" s="45" t="s">
        <v>109</v>
      </c>
      <c r="I1356" s="43" t="s">
        <v>236</v>
      </c>
    </row>
    <row r="1357" spans="1:187" s="8" customFormat="1" ht="28.2" customHeight="1" x14ac:dyDescent="0.2">
      <c r="A1357" s="35">
        <f t="shared" si="44"/>
        <v>1318</v>
      </c>
      <c r="B1357" s="2" t="s">
        <v>1983</v>
      </c>
      <c r="C1357" s="2" t="s">
        <v>2293</v>
      </c>
      <c r="D1357" s="2">
        <v>2019.7</v>
      </c>
      <c r="E1357" s="199" t="s">
        <v>1970</v>
      </c>
      <c r="F1357" s="38">
        <v>2070</v>
      </c>
      <c r="G1357" s="38">
        <v>4762</v>
      </c>
      <c r="H1357" s="233" t="s">
        <v>237</v>
      </c>
      <c r="I1357" s="257" t="s">
        <v>146</v>
      </c>
      <c r="J1357" s="4"/>
    </row>
    <row r="1358" spans="1:187" ht="28.5" customHeight="1" x14ac:dyDescent="0.2">
      <c r="A1358" s="314" t="s">
        <v>1512</v>
      </c>
      <c r="B1358" s="315"/>
      <c r="C1358" s="315"/>
      <c r="D1358" s="315"/>
      <c r="E1358" s="315"/>
      <c r="F1358" s="315"/>
      <c r="G1358" s="315"/>
      <c r="H1358" s="315"/>
      <c r="I1358" s="316"/>
      <c r="ED1358" s="9"/>
      <c r="EE1358" s="9"/>
      <c r="EF1358" s="9"/>
      <c r="EG1358" s="9"/>
      <c r="EH1358" s="9"/>
      <c r="EI1358" s="9"/>
      <c r="EJ1358" s="9"/>
      <c r="EK1358" s="9"/>
      <c r="EL1358" s="9"/>
      <c r="EM1358" s="9"/>
      <c r="EN1358" s="9"/>
      <c r="EO1358" s="9"/>
      <c r="EP1358" s="9"/>
      <c r="EQ1358" s="9"/>
      <c r="ER1358" s="9"/>
      <c r="ES1358" s="9"/>
      <c r="ET1358" s="9"/>
      <c r="EU1358" s="9"/>
      <c r="EV1358" s="9"/>
      <c r="EW1358" s="9"/>
      <c r="EX1358" s="9"/>
      <c r="EY1358" s="9"/>
      <c r="EZ1358" s="9"/>
      <c r="FA1358" s="9"/>
      <c r="FB1358" s="9"/>
      <c r="FC1358" s="9"/>
      <c r="FD1358" s="9"/>
      <c r="FE1358" s="9"/>
      <c r="FF1358" s="9"/>
      <c r="FG1358" s="9"/>
      <c r="FH1358" s="9"/>
      <c r="FI1358" s="9"/>
      <c r="FJ1358" s="9"/>
      <c r="FK1358" s="9"/>
      <c r="FL1358" s="9"/>
      <c r="FM1358" s="9"/>
      <c r="FN1358" s="9"/>
      <c r="FO1358" s="9"/>
      <c r="FP1358" s="9"/>
      <c r="FQ1358" s="9"/>
      <c r="FR1358" s="9"/>
      <c r="FS1358" s="9"/>
      <c r="FT1358" s="9"/>
      <c r="FU1358" s="9"/>
      <c r="FV1358" s="9"/>
      <c r="FW1358" s="9"/>
      <c r="FX1358" s="9"/>
      <c r="FY1358" s="9"/>
      <c r="FZ1358" s="9"/>
      <c r="GA1358" s="9"/>
      <c r="GB1358" s="9"/>
      <c r="GC1358" s="9"/>
      <c r="GD1358" s="9"/>
      <c r="GE1358" s="9"/>
    </row>
    <row r="1359" spans="1:187" s="13" customFormat="1" ht="28.5" customHeight="1" x14ac:dyDescent="0.2">
      <c r="A1359" s="35">
        <f>ROW()-40</f>
        <v>1319</v>
      </c>
      <c r="B1359" s="36" t="s">
        <v>290</v>
      </c>
      <c r="C1359" s="2" t="s">
        <v>1512</v>
      </c>
      <c r="D1359" s="2">
        <v>2012.1</v>
      </c>
      <c r="E1359" s="44" t="s">
        <v>1163</v>
      </c>
      <c r="F1359" s="42">
        <v>1709</v>
      </c>
      <c r="G1359" s="42">
        <v>4529</v>
      </c>
      <c r="H1359" s="45" t="s">
        <v>109</v>
      </c>
      <c r="I1359" s="43" t="s">
        <v>236</v>
      </c>
      <c r="J1359" s="4"/>
    </row>
    <row r="1360" spans="1:187" s="13" customFormat="1" ht="28.5" customHeight="1" x14ac:dyDescent="0.2">
      <c r="A1360" s="35">
        <f t="shared" ref="A1360:A1366" si="45">ROW()-40</f>
        <v>1320</v>
      </c>
      <c r="B1360" s="36" t="s">
        <v>296</v>
      </c>
      <c r="C1360" s="2" t="s">
        <v>1512</v>
      </c>
      <c r="D1360" s="36">
        <v>2012.8</v>
      </c>
      <c r="E1360" s="44" t="s">
        <v>1161</v>
      </c>
      <c r="F1360" s="42">
        <v>1622</v>
      </c>
      <c r="G1360" s="42">
        <v>2596</v>
      </c>
      <c r="H1360" s="45" t="s">
        <v>109</v>
      </c>
      <c r="I1360" s="43" t="s">
        <v>236</v>
      </c>
      <c r="J1360" s="141"/>
    </row>
    <row r="1361" spans="1:223" ht="28.5" customHeight="1" x14ac:dyDescent="0.2">
      <c r="A1361" s="35">
        <f t="shared" si="45"/>
        <v>1321</v>
      </c>
      <c r="B1361" s="36" t="s">
        <v>457</v>
      </c>
      <c r="C1361" s="2" t="s">
        <v>1512</v>
      </c>
      <c r="D1361" s="2">
        <v>2014.7</v>
      </c>
      <c r="E1361" s="44" t="s">
        <v>995</v>
      </c>
      <c r="F1361" s="42">
        <v>1055</v>
      </c>
      <c r="G1361" s="42">
        <v>2331</v>
      </c>
      <c r="H1361" s="45" t="s">
        <v>109</v>
      </c>
      <c r="I1361" s="43" t="s">
        <v>236</v>
      </c>
      <c r="ED1361" s="9"/>
      <c r="EE1361" s="9"/>
      <c r="EF1361" s="9"/>
      <c r="EG1361" s="9"/>
      <c r="EH1361" s="9"/>
      <c r="EI1361" s="9"/>
      <c r="EJ1361" s="9"/>
      <c r="EK1361" s="9"/>
      <c r="EL1361" s="9"/>
      <c r="EM1361" s="9"/>
      <c r="EN1361" s="9"/>
      <c r="EO1361" s="9"/>
      <c r="EP1361" s="9"/>
      <c r="EQ1361" s="9"/>
      <c r="ER1361" s="9"/>
      <c r="ES1361" s="9"/>
      <c r="ET1361" s="9"/>
      <c r="EU1361" s="9"/>
      <c r="EV1361" s="9"/>
      <c r="EW1361" s="9"/>
      <c r="EX1361" s="9"/>
      <c r="EY1361" s="9"/>
      <c r="EZ1361" s="9"/>
      <c r="FA1361" s="9"/>
      <c r="FB1361" s="9"/>
      <c r="FC1361" s="9"/>
      <c r="FD1361" s="9"/>
      <c r="FE1361" s="9"/>
      <c r="FF1361" s="9"/>
      <c r="FG1361" s="9"/>
      <c r="FH1361" s="9"/>
      <c r="FI1361" s="9"/>
      <c r="FJ1361" s="9"/>
      <c r="FK1361" s="9"/>
      <c r="FL1361" s="9"/>
      <c r="FM1361" s="9"/>
      <c r="FN1361" s="9"/>
      <c r="FO1361" s="9"/>
      <c r="FP1361" s="9"/>
      <c r="FQ1361" s="9"/>
      <c r="FR1361" s="9"/>
      <c r="FS1361" s="9"/>
      <c r="FT1361" s="9"/>
      <c r="FU1361" s="9"/>
      <c r="FV1361" s="9"/>
      <c r="FW1361" s="9"/>
      <c r="FX1361" s="9"/>
      <c r="FY1361" s="9"/>
      <c r="FZ1361" s="9"/>
      <c r="GA1361" s="9"/>
      <c r="GB1361" s="9"/>
      <c r="GC1361" s="9"/>
      <c r="GD1361" s="9"/>
      <c r="GE1361" s="9"/>
      <c r="GF1361" s="9"/>
      <c r="GG1361" s="9"/>
      <c r="GH1361" s="9"/>
      <c r="GI1361" s="9"/>
      <c r="GJ1361" s="9"/>
      <c r="GK1361" s="9"/>
      <c r="GL1361" s="9"/>
      <c r="GM1361" s="9"/>
      <c r="GN1361" s="9"/>
      <c r="GO1361" s="9"/>
      <c r="GP1361" s="9"/>
      <c r="GQ1361" s="9"/>
      <c r="GR1361" s="9"/>
      <c r="GS1361" s="9"/>
      <c r="GT1361" s="9"/>
      <c r="GU1361" s="9"/>
      <c r="GV1361" s="9"/>
      <c r="GW1361" s="9"/>
      <c r="GX1361" s="9"/>
      <c r="GY1361" s="9"/>
      <c r="GZ1361" s="9"/>
      <c r="HA1361" s="9"/>
      <c r="HB1361" s="9"/>
      <c r="HC1361" s="9"/>
      <c r="HD1361" s="9"/>
      <c r="HE1361" s="9"/>
      <c r="HF1361" s="9"/>
      <c r="HG1361" s="9"/>
      <c r="HH1361" s="9"/>
      <c r="HI1361" s="9"/>
      <c r="HJ1361" s="9"/>
      <c r="HK1361" s="9"/>
      <c r="HL1361" s="9"/>
      <c r="HM1361" s="9"/>
      <c r="HN1361" s="9"/>
      <c r="HO1361" s="9"/>
    </row>
    <row r="1362" spans="1:223" s="13" customFormat="1" ht="28.2" customHeight="1" x14ac:dyDescent="0.2">
      <c r="A1362" s="35">
        <f t="shared" si="45"/>
        <v>1322</v>
      </c>
      <c r="B1362" s="2" t="s">
        <v>2192</v>
      </c>
      <c r="C1362" s="2" t="s">
        <v>1512</v>
      </c>
      <c r="D1362" s="2">
        <v>2015.9</v>
      </c>
      <c r="E1362" s="37" t="s">
        <v>1033</v>
      </c>
      <c r="F1362" s="38">
        <v>957</v>
      </c>
      <c r="G1362" s="38">
        <v>1528</v>
      </c>
      <c r="H1362" s="41" t="s">
        <v>189</v>
      </c>
      <c r="I1362" s="40" t="s">
        <v>236</v>
      </c>
    </row>
    <row r="1363" spans="1:223" ht="28.2" customHeight="1" x14ac:dyDescent="0.2">
      <c r="A1363" s="35">
        <f t="shared" si="45"/>
        <v>1323</v>
      </c>
      <c r="B1363" s="2" t="s">
        <v>676</v>
      </c>
      <c r="C1363" s="2" t="s">
        <v>1512</v>
      </c>
      <c r="D1363" s="2">
        <v>2016.6</v>
      </c>
      <c r="E1363" s="37" t="s">
        <v>1011</v>
      </c>
      <c r="F1363" s="38">
        <v>1177</v>
      </c>
      <c r="G1363" s="38">
        <v>2834</v>
      </c>
      <c r="H1363" s="41" t="s">
        <v>109</v>
      </c>
      <c r="I1363" s="40" t="s">
        <v>236</v>
      </c>
      <c r="ED1363" s="9"/>
      <c r="EE1363" s="9"/>
      <c r="EF1363" s="9"/>
      <c r="EG1363" s="9"/>
      <c r="EH1363" s="9"/>
      <c r="EI1363" s="9"/>
      <c r="EJ1363" s="9"/>
      <c r="EK1363" s="9"/>
      <c r="EL1363" s="9"/>
      <c r="EM1363" s="9"/>
      <c r="EN1363" s="9"/>
      <c r="EO1363" s="9"/>
      <c r="EP1363" s="9"/>
      <c r="EQ1363" s="9"/>
      <c r="ER1363" s="9"/>
      <c r="ES1363" s="9"/>
      <c r="ET1363" s="9"/>
      <c r="EU1363" s="9"/>
      <c r="EV1363" s="9"/>
      <c r="EW1363" s="9"/>
      <c r="EX1363" s="9"/>
      <c r="EY1363" s="9"/>
      <c r="EZ1363" s="9"/>
      <c r="FA1363" s="9"/>
      <c r="FB1363" s="9"/>
      <c r="FC1363" s="9"/>
      <c r="FD1363" s="9"/>
      <c r="FE1363" s="9"/>
      <c r="FF1363" s="9"/>
      <c r="FG1363" s="9"/>
      <c r="FH1363" s="9"/>
      <c r="FI1363" s="9"/>
      <c r="FJ1363" s="9"/>
      <c r="FK1363" s="9"/>
      <c r="FL1363" s="9"/>
      <c r="FM1363" s="9"/>
      <c r="FN1363" s="9"/>
      <c r="FO1363" s="9"/>
      <c r="FP1363" s="9"/>
      <c r="FQ1363" s="9"/>
      <c r="FR1363" s="9"/>
      <c r="FS1363" s="9"/>
      <c r="FT1363" s="9"/>
      <c r="FU1363" s="9"/>
      <c r="FV1363" s="9"/>
      <c r="FW1363" s="9"/>
      <c r="FX1363" s="9"/>
      <c r="FY1363" s="9"/>
      <c r="FZ1363" s="9"/>
      <c r="GA1363" s="9"/>
      <c r="GB1363" s="9"/>
      <c r="GC1363" s="9"/>
      <c r="GD1363" s="9"/>
      <c r="GE1363" s="9"/>
      <c r="GU1363" s="9"/>
      <c r="GV1363" s="9"/>
      <c r="GW1363" s="9"/>
      <c r="GX1363" s="9"/>
      <c r="GY1363" s="9"/>
      <c r="GZ1363" s="9"/>
      <c r="HA1363" s="9"/>
      <c r="HB1363" s="9"/>
      <c r="HC1363" s="9"/>
      <c r="HD1363" s="9"/>
      <c r="HE1363" s="9"/>
      <c r="HF1363" s="9"/>
      <c r="HG1363" s="9"/>
      <c r="HH1363" s="9"/>
      <c r="HI1363" s="9"/>
      <c r="HJ1363" s="9"/>
      <c r="HK1363" s="9"/>
      <c r="HL1363" s="9"/>
      <c r="HM1363" s="9"/>
      <c r="HN1363" s="9"/>
      <c r="HO1363" s="9"/>
    </row>
    <row r="1364" spans="1:223" s="13" customFormat="1" ht="28.5" customHeight="1" x14ac:dyDescent="0.2">
      <c r="A1364" s="35">
        <f t="shared" si="45"/>
        <v>1324</v>
      </c>
      <c r="B1364" s="2" t="s">
        <v>1502</v>
      </c>
      <c r="C1364" s="2" t="s">
        <v>1512</v>
      </c>
      <c r="D1364" s="2">
        <v>2018.3</v>
      </c>
      <c r="E1364" s="37" t="s">
        <v>1513</v>
      </c>
      <c r="F1364" s="38">
        <v>1971</v>
      </c>
      <c r="G1364" s="38">
        <v>4621</v>
      </c>
      <c r="H1364" s="41" t="s">
        <v>6</v>
      </c>
      <c r="I1364" s="40" t="s">
        <v>188</v>
      </c>
    </row>
    <row r="1365" spans="1:223" s="13" customFormat="1" ht="28.5" customHeight="1" x14ac:dyDescent="0.2">
      <c r="A1365" s="35">
        <f t="shared" si="45"/>
        <v>1325</v>
      </c>
      <c r="B1365" s="2" t="s">
        <v>1751</v>
      </c>
      <c r="C1365" s="2" t="s">
        <v>1512</v>
      </c>
      <c r="D1365" s="2">
        <v>2018.11</v>
      </c>
      <c r="E1365" s="37" t="s">
        <v>1782</v>
      </c>
      <c r="F1365" s="219">
        <v>2138</v>
      </c>
      <c r="G1365" s="219">
        <v>4596</v>
      </c>
      <c r="H1365" s="233" t="s">
        <v>109</v>
      </c>
      <c r="I1365" s="257" t="s">
        <v>188</v>
      </c>
    </row>
    <row r="1366" spans="1:223" s="13" customFormat="1" ht="28.5" customHeight="1" x14ac:dyDescent="0.2">
      <c r="A1366" s="35">
        <f t="shared" si="45"/>
        <v>1326</v>
      </c>
      <c r="B1366" s="2" t="s">
        <v>2048</v>
      </c>
      <c r="C1366" s="2" t="s">
        <v>1512</v>
      </c>
      <c r="D1366" s="60">
        <v>2019.1</v>
      </c>
      <c r="E1366" s="199" t="s">
        <v>1852</v>
      </c>
      <c r="F1366" s="38">
        <v>1660</v>
      </c>
      <c r="G1366" s="38">
        <v>3186</v>
      </c>
      <c r="H1366" s="233" t="s">
        <v>181</v>
      </c>
      <c r="I1366" s="257" t="s">
        <v>236</v>
      </c>
    </row>
    <row r="1367" spans="1:223" ht="28.5" customHeight="1" x14ac:dyDescent="0.2">
      <c r="A1367" s="314" t="s">
        <v>2305</v>
      </c>
      <c r="B1367" s="315"/>
      <c r="C1367" s="315"/>
      <c r="D1367" s="315"/>
      <c r="E1367" s="315"/>
      <c r="F1367" s="315"/>
      <c r="G1367" s="315"/>
      <c r="H1367" s="315"/>
      <c r="I1367" s="316"/>
      <c r="J1367" s="5"/>
    </row>
    <row r="1368" spans="1:223" ht="28.5" customHeight="1" x14ac:dyDescent="0.2">
      <c r="A1368" s="35">
        <f>ROW()-41</f>
        <v>1327</v>
      </c>
      <c r="B1368" s="22" t="s">
        <v>303</v>
      </c>
      <c r="C1368" s="22" t="s">
        <v>258</v>
      </c>
      <c r="D1368" s="15">
        <v>2013.4</v>
      </c>
      <c r="E1368" s="16" t="s">
        <v>1180</v>
      </c>
      <c r="F1368" s="17">
        <v>2022</v>
      </c>
      <c r="G1368" s="17">
        <v>6006</v>
      </c>
      <c r="H1368" s="20" t="s">
        <v>109</v>
      </c>
      <c r="I1368" s="19" t="s">
        <v>236</v>
      </c>
      <c r="J1368" s="141"/>
    </row>
    <row r="1369" spans="1:223" ht="28.5" customHeight="1" x14ac:dyDescent="0.2">
      <c r="A1369" s="35">
        <f>ROW()-41</f>
        <v>1328</v>
      </c>
      <c r="B1369" s="22" t="s">
        <v>1877</v>
      </c>
      <c r="C1369" s="134" t="s">
        <v>258</v>
      </c>
      <c r="D1369" s="22">
        <v>2019.3</v>
      </c>
      <c r="E1369" s="128" t="s">
        <v>1897</v>
      </c>
      <c r="F1369" s="23">
        <v>747</v>
      </c>
      <c r="G1369" s="23">
        <v>2015</v>
      </c>
      <c r="H1369" s="126" t="s">
        <v>180</v>
      </c>
      <c r="I1369" s="127" t="s">
        <v>146</v>
      </c>
      <c r="J1369" s="141"/>
    </row>
    <row r="1370" spans="1:223" s="9" customFormat="1" ht="28.5" customHeight="1" x14ac:dyDescent="0.2">
      <c r="A1370" s="314" t="s">
        <v>2320</v>
      </c>
      <c r="B1370" s="315"/>
      <c r="C1370" s="315"/>
      <c r="D1370" s="315"/>
      <c r="E1370" s="315"/>
      <c r="F1370" s="315"/>
      <c r="G1370" s="315"/>
      <c r="H1370" s="315"/>
      <c r="I1370" s="316"/>
      <c r="J1370" s="4"/>
      <c r="K1370" s="66"/>
      <c r="L1370" s="66"/>
      <c r="M1370" s="66"/>
      <c r="N1370" s="66"/>
      <c r="O1370" s="66"/>
      <c r="P1370" s="66"/>
      <c r="Q1370" s="66"/>
      <c r="R1370" s="66"/>
      <c r="S1370" s="66"/>
      <c r="T1370" s="66"/>
      <c r="U1370" s="66"/>
      <c r="V1370" s="66"/>
      <c r="W1370" s="66"/>
      <c r="X1370" s="66"/>
      <c r="Y1370" s="66"/>
      <c r="Z1370" s="66"/>
      <c r="AA1370" s="66"/>
      <c r="AB1370" s="66"/>
      <c r="AC1370" s="66"/>
      <c r="AD1370" s="66"/>
      <c r="AE1370" s="66"/>
      <c r="AF1370" s="66"/>
      <c r="AG1370" s="66"/>
      <c r="AH1370" s="66"/>
      <c r="AI1370" s="66"/>
      <c r="AJ1370" s="66"/>
      <c r="AK1370" s="66"/>
      <c r="AL1370" s="66"/>
      <c r="AM1370" s="66"/>
      <c r="AN1370" s="66"/>
      <c r="AO1370" s="66"/>
      <c r="AP1370" s="66"/>
      <c r="AQ1370" s="66"/>
      <c r="AR1370" s="66"/>
      <c r="AS1370" s="66"/>
      <c r="AT1370" s="66"/>
      <c r="AU1370" s="66"/>
      <c r="AV1370" s="66"/>
      <c r="AW1370" s="66"/>
      <c r="AX1370" s="66"/>
      <c r="AY1370" s="66"/>
      <c r="AZ1370" s="66"/>
      <c r="BA1370" s="66"/>
      <c r="BB1370" s="66"/>
      <c r="BC1370" s="66"/>
      <c r="BD1370" s="66"/>
      <c r="BE1370" s="66"/>
      <c r="BF1370" s="66"/>
      <c r="BG1370" s="66"/>
      <c r="BH1370" s="66"/>
      <c r="BI1370" s="66"/>
      <c r="BJ1370" s="66"/>
      <c r="BK1370" s="66"/>
      <c r="BL1370" s="66"/>
      <c r="BM1370" s="66"/>
      <c r="BN1370" s="66"/>
      <c r="BO1370" s="66"/>
      <c r="BP1370" s="66"/>
      <c r="BQ1370" s="66"/>
      <c r="BR1370" s="66"/>
      <c r="BS1370" s="66"/>
      <c r="BT1370" s="66"/>
      <c r="BU1370" s="66"/>
      <c r="BV1370" s="66"/>
      <c r="BW1370" s="66"/>
      <c r="BX1370" s="66"/>
      <c r="BY1370" s="66"/>
      <c r="BZ1370" s="66"/>
      <c r="CA1370" s="66"/>
      <c r="CB1370" s="66"/>
      <c r="CC1370" s="66"/>
      <c r="CD1370" s="66"/>
      <c r="CE1370" s="66"/>
      <c r="CF1370" s="66"/>
      <c r="CG1370" s="66"/>
      <c r="CH1370" s="66"/>
      <c r="CI1370" s="66"/>
      <c r="CJ1370" s="66"/>
      <c r="CK1370" s="66"/>
      <c r="CL1370" s="66"/>
      <c r="CM1370" s="66"/>
      <c r="CN1370" s="66"/>
      <c r="CO1370" s="66"/>
      <c r="CP1370" s="66"/>
      <c r="CQ1370" s="66"/>
      <c r="CR1370" s="66"/>
      <c r="CS1370" s="66"/>
      <c r="CT1370" s="66"/>
      <c r="CU1370" s="66"/>
      <c r="CV1370" s="66"/>
      <c r="CW1370" s="66"/>
      <c r="CX1370" s="66"/>
      <c r="CY1370" s="66"/>
      <c r="CZ1370" s="66"/>
      <c r="DA1370" s="66"/>
      <c r="DB1370" s="66"/>
      <c r="DC1370" s="66"/>
      <c r="DD1370" s="66"/>
      <c r="DE1370" s="66"/>
      <c r="DF1370" s="66"/>
      <c r="DG1370" s="66"/>
      <c r="DH1370" s="66"/>
      <c r="DI1370" s="66"/>
      <c r="DJ1370" s="66"/>
      <c r="DK1370" s="66"/>
      <c r="DL1370" s="66"/>
      <c r="DM1370" s="66"/>
      <c r="DN1370" s="66"/>
      <c r="DO1370" s="66"/>
      <c r="DP1370" s="66"/>
      <c r="DQ1370" s="66"/>
      <c r="DR1370" s="66"/>
      <c r="DS1370" s="66"/>
      <c r="DT1370" s="66"/>
      <c r="DU1370" s="66"/>
      <c r="DV1370" s="66"/>
      <c r="DW1370" s="66"/>
      <c r="DX1370" s="66"/>
      <c r="DY1370" s="66"/>
      <c r="DZ1370" s="66"/>
      <c r="EA1370" s="66"/>
      <c r="EB1370" s="66"/>
      <c r="EC1370" s="66"/>
      <c r="ED1370" s="66"/>
      <c r="EE1370" s="66"/>
      <c r="EF1370" s="66"/>
      <c r="EG1370" s="66"/>
      <c r="EH1370" s="66"/>
      <c r="EI1370" s="66"/>
      <c r="EJ1370" s="66"/>
      <c r="EK1370" s="66"/>
      <c r="EL1370" s="66"/>
      <c r="EM1370" s="66"/>
      <c r="EN1370" s="66"/>
      <c r="EO1370" s="66"/>
      <c r="EP1370" s="66"/>
      <c r="EQ1370" s="66"/>
      <c r="ER1370" s="66"/>
      <c r="ES1370" s="66"/>
      <c r="ET1370" s="66"/>
      <c r="EU1370" s="66"/>
      <c r="EV1370" s="66"/>
      <c r="EW1370" s="66"/>
      <c r="EX1370" s="66"/>
      <c r="EY1370" s="66"/>
      <c r="EZ1370" s="66"/>
      <c r="FA1370" s="66"/>
      <c r="FB1370" s="66"/>
      <c r="FC1370" s="66"/>
      <c r="FD1370" s="66"/>
      <c r="FE1370" s="66"/>
      <c r="FF1370" s="66"/>
      <c r="FG1370" s="66"/>
      <c r="FH1370" s="66"/>
      <c r="FI1370" s="66"/>
      <c r="FJ1370" s="66"/>
      <c r="FK1370" s="66"/>
      <c r="FL1370" s="66"/>
      <c r="FM1370" s="66"/>
      <c r="FN1370" s="66"/>
      <c r="FO1370" s="66"/>
      <c r="FP1370" s="66"/>
      <c r="FQ1370" s="66"/>
      <c r="FR1370" s="66"/>
      <c r="FS1370" s="66"/>
      <c r="FT1370" s="66"/>
      <c r="FU1370" s="66"/>
      <c r="FV1370" s="66"/>
      <c r="FW1370" s="66"/>
      <c r="FX1370" s="66"/>
      <c r="FY1370" s="66"/>
      <c r="FZ1370" s="66"/>
      <c r="GA1370" s="66"/>
      <c r="GB1370" s="66"/>
      <c r="GC1370" s="66"/>
      <c r="GD1370" s="66"/>
      <c r="GE1370" s="66"/>
      <c r="GF1370" s="66"/>
      <c r="GG1370" s="66"/>
      <c r="GH1370" s="66"/>
      <c r="GI1370" s="66"/>
      <c r="GJ1370" s="66"/>
      <c r="GK1370" s="66"/>
      <c r="GL1370" s="66"/>
      <c r="GM1370" s="66"/>
      <c r="GN1370" s="66"/>
      <c r="GO1370" s="66"/>
      <c r="GP1370" s="66"/>
      <c r="GQ1370" s="66"/>
      <c r="GR1370" s="66"/>
      <c r="GS1370" s="66"/>
      <c r="GT1370" s="66"/>
      <c r="GU1370" s="66"/>
      <c r="GV1370" s="66"/>
      <c r="GW1370" s="66"/>
      <c r="GX1370" s="66"/>
      <c r="GY1370" s="66"/>
      <c r="GZ1370" s="66"/>
      <c r="HA1370" s="66"/>
      <c r="HB1370" s="66"/>
      <c r="HC1370" s="66"/>
      <c r="HD1370" s="66"/>
      <c r="HE1370" s="66"/>
      <c r="HF1370" s="66"/>
      <c r="HG1370" s="66"/>
      <c r="HH1370" s="66"/>
      <c r="HI1370" s="66"/>
      <c r="HJ1370" s="66"/>
      <c r="HK1370" s="66"/>
      <c r="HL1370" s="66"/>
      <c r="HM1370" s="66"/>
      <c r="HN1370" s="66"/>
      <c r="HO1370" s="66"/>
    </row>
    <row r="1371" spans="1:223" s="9" customFormat="1" ht="28.5" customHeight="1" x14ac:dyDescent="0.2">
      <c r="A1371" s="35">
        <f>ROW()-42</f>
        <v>1329</v>
      </c>
      <c r="B1371" s="2" t="s">
        <v>1351</v>
      </c>
      <c r="C1371" s="2" t="s">
        <v>2238</v>
      </c>
      <c r="D1371" s="2">
        <v>2017.3</v>
      </c>
      <c r="E1371" s="37" t="s">
        <v>950</v>
      </c>
      <c r="F1371" s="38">
        <v>857</v>
      </c>
      <c r="G1371" s="38">
        <v>1683</v>
      </c>
      <c r="H1371" s="83" t="s">
        <v>189</v>
      </c>
      <c r="I1371" s="84" t="s">
        <v>236</v>
      </c>
      <c r="J1371" s="4"/>
      <c r="K1371" s="66"/>
      <c r="L1371" s="66"/>
      <c r="M1371" s="66"/>
      <c r="N1371" s="66"/>
      <c r="O1371" s="66"/>
      <c r="P1371" s="66"/>
      <c r="Q1371" s="66"/>
      <c r="R1371" s="66"/>
      <c r="S1371" s="66"/>
      <c r="T1371" s="66"/>
      <c r="U1371" s="66"/>
      <c r="V1371" s="66"/>
      <c r="W1371" s="66"/>
      <c r="X1371" s="66"/>
      <c r="Y1371" s="66"/>
      <c r="Z1371" s="66"/>
      <c r="AA1371" s="66"/>
      <c r="AB1371" s="66"/>
      <c r="AC1371" s="66"/>
      <c r="AD1371" s="66"/>
      <c r="AE1371" s="66"/>
      <c r="AF1371" s="66"/>
      <c r="AG1371" s="66"/>
      <c r="AH1371" s="66"/>
      <c r="AI1371" s="66"/>
      <c r="AJ1371" s="66"/>
      <c r="AK1371" s="66"/>
      <c r="AL1371" s="66"/>
      <c r="AM1371" s="66"/>
      <c r="AN1371" s="66"/>
      <c r="AO1371" s="66"/>
      <c r="AP1371" s="66"/>
      <c r="AQ1371" s="66"/>
      <c r="AR1371" s="66"/>
      <c r="AS1371" s="66"/>
      <c r="AT1371" s="66"/>
      <c r="AU1371" s="66"/>
      <c r="AV1371" s="66"/>
      <c r="AW1371" s="66"/>
      <c r="AX1371" s="66"/>
      <c r="AY1371" s="66"/>
      <c r="AZ1371" s="66"/>
      <c r="BA1371" s="66"/>
      <c r="BB1371" s="66"/>
      <c r="BC1371" s="66"/>
      <c r="BD1371" s="66"/>
      <c r="BE1371" s="66"/>
      <c r="BF1371" s="66"/>
      <c r="BG1371" s="66"/>
      <c r="BH1371" s="66"/>
      <c r="BI1371" s="66"/>
      <c r="BJ1371" s="66"/>
      <c r="BK1371" s="66"/>
      <c r="BL1371" s="66"/>
      <c r="BM1371" s="66"/>
      <c r="BN1371" s="66"/>
      <c r="BO1371" s="66"/>
      <c r="BP1371" s="66"/>
      <c r="BQ1371" s="66"/>
      <c r="BR1371" s="66"/>
      <c r="BS1371" s="66"/>
      <c r="BT1371" s="66"/>
      <c r="BU1371" s="66"/>
      <c r="BV1371" s="66"/>
      <c r="BW1371" s="66"/>
      <c r="BX1371" s="66"/>
      <c r="BY1371" s="66"/>
      <c r="BZ1371" s="66"/>
      <c r="CA1371" s="66"/>
      <c r="CB1371" s="66"/>
      <c r="CC1371" s="66"/>
      <c r="CD1371" s="66"/>
      <c r="CE1371" s="66"/>
      <c r="CF1371" s="66"/>
      <c r="CG1371" s="66"/>
      <c r="CH1371" s="66"/>
      <c r="CI1371" s="66"/>
      <c r="CJ1371" s="66"/>
      <c r="CK1371" s="66"/>
      <c r="CL1371" s="66"/>
      <c r="CM1371" s="66"/>
      <c r="CN1371" s="66"/>
      <c r="CO1371" s="66"/>
      <c r="CP1371" s="66"/>
      <c r="CQ1371" s="66"/>
      <c r="CR1371" s="66"/>
      <c r="CS1371" s="66"/>
      <c r="CT1371" s="66"/>
      <c r="CU1371" s="66"/>
      <c r="CV1371" s="66"/>
      <c r="CW1371" s="66"/>
      <c r="CX1371" s="66"/>
      <c r="CY1371" s="66"/>
      <c r="CZ1371" s="66"/>
      <c r="DA1371" s="66"/>
      <c r="DB1371" s="66"/>
      <c r="DC1371" s="66"/>
      <c r="DD1371" s="66"/>
      <c r="DE1371" s="66"/>
      <c r="DF1371" s="66"/>
      <c r="DG1371" s="66"/>
      <c r="DH1371" s="66"/>
      <c r="DI1371" s="66"/>
      <c r="DJ1371" s="66"/>
      <c r="DK1371" s="66"/>
      <c r="DL1371" s="66"/>
      <c r="DM1371" s="66"/>
      <c r="DN1371" s="66"/>
      <c r="DO1371" s="66"/>
      <c r="DP1371" s="66"/>
      <c r="DQ1371" s="66"/>
      <c r="DR1371" s="66"/>
      <c r="DS1371" s="66"/>
      <c r="DT1371" s="66"/>
      <c r="DU1371" s="66"/>
      <c r="DV1371" s="66"/>
      <c r="DW1371" s="66"/>
      <c r="DX1371" s="66"/>
      <c r="DY1371" s="66"/>
      <c r="DZ1371" s="66"/>
      <c r="EA1371" s="66"/>
      <c r="EB1371" s="66"/>
      <c r="EC1371" s="66"/>
      <c r="ED1371" s="66"/>
      <c r="EE1371" s="66"/>
      <c r="EF1371" s="66"/>
      <c r="EG1371" s="66"/>
      <c r="EH1371" s="66"/>
      <c r="EI1371" s="66"/>
      <c r="EJ1371" s="66"/>
      <c r="EK1371" s="66"/>
      <c r="EL1371" s="66"/>
      <c r="EM1371" s="66"/>
      <c r="EN1371" s="66"/>
      <c r="EO1371" s="66"/>
      <c r="EP1371" s="66"/>
      <c r="EQ1371" s="66"/>
      <c r="ER1371" s="66"/>
      <c r="ES1371" s="66"/>
      <c r="ET1371" s="66"/>
      <c r="EU1371" s="66"/>
      <c r="EV1371" s="66"/>
      <c r="EW1371" s="66"/>
      <c r="EX1371" s="66"/>
      <c r="EY1371" s="66"/>
      <c r="EZ1371" s="66"/>
      <c r="FA1371" s="66"/>
      <c r="FB1371" s="66"/>
      <c r="FC1371" s="66"/>
      <c r="FD1371" s="66"/>
      <c r="FE1371" s="66"/>
      <c r="FF1371" s="66"/>
      <c r="FG1371" s="66"/>
      <c r="FH1371" s="66"/>
      <c r="FI1371" s="66"/>
      <c r="FJ1371" s="66"/>
      <c r="FK1371" s="66"/>
      <c r="FL1371" s="66"/>
      <c r="FM1371" s="66"/>
      <c r="FN1371" s="66"/>
      <c r="FO1371" s="66"/>
      <c r="FP1371" s="66"/>
      <c r="FQ1371" s="66"/>
      <c r="FR1371" s="66"/>
      <c r="FS1371" s="66"/>
      <c r="FT1371" s="66"/>
      <c r="FU1371" s="66"/>
      <c r="FV1371" s="66"/>
      <c r="FW1371" s="66"/>
      <c r="FX1371" s="66"/>
      <c r="FY1371" s="66"/>
      <c r="FZ1371" s="66"/>
      <c r="GA1371" s="66"/>
      <c r="GB1371" s="66"/>
      <c r="GC1371" s="66"/>
      <c r="GD1371" s="66"/>
      <c r="GE1371" s="66"/>
      <c r="GF1371" s="66"/>
      <c r="GG1371" s="66"/>
      <c r="GH1371" s="66"/>
      <c r="GI1371" s="66"/>
      <c r="GJ1371" s="66"/>
      <c r="GK1371" s="66"/>
      <c r="GL1371" s="66"/>
      <c r="GM1371" s="66"/>
      <c r="GN1371" s="66"/>
      <c r="GO1371" s="66"/>
      <c r="GP1371" s="66"/>
      <c r="GQ1371" s="66"/>
      <c r="GR1371" s="66"/>
      <c r="GS1371" s="66"/>
      <c r="GT1371" s="66"/>
      <c r="GU1371" s="66"/>
      <c r="GV1371" s="66"/>
      <c r="GW1371" s="66"/>
      <c r="GX1371" s="66"/>
      <c r="GY1371" s="66"/>
      <c r="GZ1371" s="66"/>
      <c r="HA1371" s="66"/>
      <c r="HB1371" s="66"/>
      <c r="HC1371" s="66"/>
      <c r="HD1371" s="66"/>
      <c r="HE1371" s="66"/>
      <c r="HF1371" s="66"/>
      <c r="HG1371" s="66"/>
      <c r="HH1371" s="66"/>
      <c r="HI1371" s="66"/>
      <c r="HJ1371" s="66"/>
      <c r="HK1371" s="66"/>
      <c r="HL1371" s="66"/>
      <c r="HM1371" s="66"/>
      <c r="HN1371" s="66"/>
      <c r="HO1371" s="66"/>
    </row>
    <row r="1372" spans="1:223" ht="27.75" customHeight="1" x14ac:dyDescent="0.2">
      <c r="A1372" s="314" t="s">
        <v>2328</v>
      </c>
      <c r="B1372" s="315"/>
      <c r="C1372" s="315"/>
      <c r="D1372" s="315"/>
      <c r="E1372" s="315"/>
      <c r="F1372" s="315"/>
      <c r="G1372" s="315"/>
      <c r="H1372" s="315"/>
      <c r="I1372" s="316"/>
      <c r="J1372" s="141"/>
    </row>
    <row r="1373" spans="1:223" ht="27.75" customHeight="1" x14ac:dyDescent="0.2">
      <c r="A1373" s="35">
        <f>ROW()-43</f>
        <v>1330</v>
      </c>
      <c r="B1373" s="22" t="s">
        <v>746</v>
      </c>
      <c r="C1373" s="118" t="s">
        <v>1625</v>
      </c>
      <c r="D1373" s="28">
        <v>2016.1</v>
      </c>
      <c r="E1373" s="24" t="s">
        <v>992</v>
      </c>
      <c r="F1373" s="23">
        <v>334</v>
      </c>
      <c r="G1373" s="23">
        <v>682</v>
      </c>
      <c r="H1373" s="25" t="s">
        <v>108</v>
      </c>
      <c r="I1373" s="27" t="s">
        <v>236</v>
      </c>
    </row>
    <row r="1374" spans="1:223" s="13" customFormat="1" ht="28.5" customHeight="1" x14ac:dyDescent="0.2">
      <c r="A1374" s="35">
        <f t="shared" ref="A1374:A1375" si="46">ROW()-43</f>
        <v>1331</v>
      </c>
      <c r="B1374" s="2" t="s">
        <v>1392</v>
      </c>
      <c r="C1374" s="2" t="s">
        <v>2236</v>
      </c>
      <c r="D1374" s="2">
        <v>2017.3</v>
      </c>
      <c r="E1374" s="37" t="s">
        <v>959</v>
      </c>
      <c r="F1374" s="38">
        <v>293</v>
      </c>
      <c r="G1374" s="38">
        <v>626</v>
      </c>
      <c r="H1374" s="41" t="s">
        <v>265</v>
      </c>
      <c r="I1374" s="84" t="s">
        <v>236</v>
      </c>
      <c r="J1374" s="4"/>
    </row>
    <row r="1375" spans="1:223" ht="27.75" customHeight="1" x14ac:dyDescent="0.2">
      <c r="A1375" s="35">
        <f t="shared" si="46"/>
        <v>1332</v>
      </c>
      <c r="B1375" s="118" t="s">
        <v>1610</v>
      </c>
      <c r="C1375" s="118" t="s">
        <v>1625</v>
      </c>
      <c r="D1375" s="118">
        <v>2018.7</v>
      </c>
      <c r="E1375" s="119" t="s">
        <v>1626</v>
      </c>
      <c r="F1375" s="120">
        <v>320</v>
      </c>
      <c r="G1375" s="120">
        <v>787</v>
      </c>
      <c r="H1375" s="121" t="s">
        <v>1627</v>
      </c>
      <c r="I1375" s="123" t="s">
        <v>188</v>
      </c>
      <c r="J1375" s="141"/>
    </row>
    <row r="1376" spans="1:223" s="10" customFormat="1" ht="28.5" customHeight="1" x14ac:dyDescent="0.2">
      <c r="A1376" s="314" t="s">
        <v>2345</v>
      </c>
      <c r="B1376" s="315"/>
      <c r="C1376" s="315"/>
      <c r="D1376" s="315"/>
      <c r="E1376" s="315"/>
      <c r="F1376" s="315"/>
      <c r="G1376" s="315"/>
      <c r="H1376" s="315"/>
      <c r="I1376" s="316"/>
      <c r="J1376" s="4"/>
    </row>
    <row r="1377" spans="1:10" s="10" customFormat="1" ht="28.5" customHeight="1" x14ac:dyDescent="0.2">
      <c r="A1377" s="35">
        <f>ROW()-44</f>
        <v>1333</v>
      </c>
      <c r="B1377" s="36" t="s">
        <v>286</v>
      </c>
      <c r="C1377" s="2" t="s">
        <v>2137</v>
      </c>
      <c r="D1377" s="2">
        <v>2011.11</v>
      </c>
      <c r="E1377" s="44" t="s">
        <v>1197</v>
      </c>
      <c r="F1377" s="42">
        <v>124</v>
      </c>
      <c r="G1377" s="42">
        <v>222</v>
      </c>
      <c r="H1377" s="45" t="s">
        <v>109</v>
      </c>
      <c r="I1377" s="43" t="s">
        <v>236</v>
      </c>
      <c r="J1377" s="4"/>
    </row>
    <row r="1378" spans="1:10" s="10" customFormat="1" ht="28.5" customHeight="1" x14ac:dyDescent="0.2">
      <c r="A1378" s="35">
        <f t="shared" ref="A1378:A1384" si="47">ROW()-44</f>
        <v>1334</v>
      </c>
      <c r="B1378" s="36" t="s">
        <v>287</v>
      </c>
      <c r="C1378" s="2" t="s">
        <v>2137</v>
      </c>
      <c r="D1378" s="2">
        <v>2011.12</v>
      </c>
      <c r="E1378" s="44" t="s">
        <v>1198</v>
      </c>
      <c r="F1378" s="42">
        <v>120</v>
      </c>
      <c r="G1378" s="42">
        <v>210</v>
      </c>
      <c r="H1378" s="45" t="s">
        <v>109</v>
      </c>
      <c r="I1378" s="43" t="s">
        <v>236</v>
      </c>
      <c r="J1378" s="143"/>
    </row>
    <row r="1379" spans="1:10" s="10" customFormat="1" ht="28.5" customHeight="1" x14ac:dyDescent="0.2">
      <c r="A1379" s="35">
        <f t="shared" si="47"/>
        <v>1335</v>
      </c>
      <c r="B1379" s="36" t="s">
        <v>190</v>
      </c>
      <c r="C1379" s="2" t="s">
        <v>2137</v>
      </c>
      <c r="D1379" s="2">
        <v>2011.12</v>
      </c>
      <c r="E1379" s="44" t="s">
        <v>1199</v>
      </c>
      <c r="F1379" s="42">
        <v>119</v>
      </c>
      <c r="G1379" s="42">
        <v>218</v>
      </c>
      <c r="H1379" s="45" t="s">
        <v>109</v>
      </c>
      <c r="I1379" s="43" t="s">
        <v>236</v>
      </c>
      <c r="J1379" s="4"/>
    </row>
    <row r="1380" spans="1:10" s="10" customFormat="1" ht="28.5" customHeight="1" x14ac:dyDescent="0.2">
      <c r="A1380" s="35">
        <f t="shared" si="47"/>
        <v>1336</v>
      </c>
      <c r="B1380" s="36" t="s">
        <v>460</v>
      </c>
      <c r="C1380" s="2" t="s">
        <v>2137</v>
      </c>
      <c r="D1380" s="2">
        <v>2011.12</v>
      </c>
      <c r="E1380" s="44" t="s">
        <v>1200</v>
      </c>
      <c r="F1380" s="42">
        <v>227</v>
      </c>
      <c r="G1380" s="42">
        <v>212</v>
      </c>
      <c r="H1380" s="45" t="s">
        <v>109</v>
      </c>
      <c r="I1380" s="43" t="s">
        <v>236</v>
      </c>
      <c r="J1380" s="4"/>
    </row>
    <row r="1381" spans="1:10" s="10" customFormat="1" ht="28.5" customHeight="1" x14ac:dyDescent="0.2">
      <c r="A1381" s="35">
        <f t="shared" si="47"/>
        <v>1337</v>
      </c>
      <c r="B1381" s="36" t="s">
        <v>461</v>
      </c>
      <c r="C1381" s="2" t="s">
        <v>2137</v>
      </c>
      <c r="D1381" s="2">
        <v>2011.12</v>
      </c>
      <c r="E1381" s="44" t="s">
        <v>1201</v>
      </c>
      <c r="F1381" s="42">
        <v>159</v>
      </c>
      <c r="G1381" s="42">
        <v>235</v>
      </c>
      <c r="H1381" s="45" t="s">
        <v>109</v>
      </c>
      <c r="I1381" s="43" t="s">
        <v>236</v>
      </c>
      <c r="J1381" s="4"/>
    </row>
    <row r="1382" spans="1:10" s="10" customFormat="1" ht="28.5" customHeight="1" x14ac:dyDescent="0.2">
      <c r="A1382" s="35">
        <f t="shared" si="47"/>
        <v>1338</v>
      </c>
      <c r="B1382" s="36" t="s">
        <v>347</v>
      </c>
      <c r="C1382" s="2" t="s">
        <v>2137</v>
      </c>
      <c r="D1382" s="2">
        <v>2012.4</v>
      </c>
      <c r="E1382" s="44" t="s">
        <v>1212</v>
      </c>
      <c r="F1382" s="42">
        <v>272</v>
      </c>
      <c r="G1382" s="42">
        <v>207</v>
      </c>
      <c r="H1382" s="45" t="s">
        <v>109</v>
      </c>
      <c r="I1382" s="43" t="s">
        <v>236</v>
      </c>
      <c r="J1382" s="4"/>
    </row>
    <row r="1383" spans="1:10" s="10" customFormat="1" ht="28.5" customHeight="1" x14ac:dyDescent="0.2">
      <c r="A1383" s="35">
        <f t="shared" si="47"/>
        <v>1339</v>
      </c>
      <c r="B1383" s="2" t="s">
        <v>248</v>
      </c>
      <c r="C1383" s="2" t="s">
        <v>2137</v>
      </c>
      <c r="D1383" s="36">
        <v>2013.1</v>
      </c>
      <c r="E1383" s="44" t="s">
        <v>1297</v>
      </c>
      <c r="F1383" s="42">
        <v>186</v>
      </c>
      <c r="G1383" s="42">
        <v>215</v>
      </c>
      <c r="H1383" s="45" t="s">
        <v>109</v>
      </c>
      <c r="I1383" s="43" t="s">
        <v>236</v>
      </c>
      <c r="J1383" s="4"/>
    </row>
    <row r="1384" spans="1:10" s="10" customFormat="1" ht="28.5" customHeight="1" thickBot="1" x14ac:dyDescent="0.25">
      <c r="A1384" s="298">
        <f t="shared" si="47"/>
        <v>1340</v>
      </c>
      <c r="B1384" s="291" t="s">
        <v>435</v>
      </c>
      <c r="C1384" s="291" t="s">
        <v>2137</v>
      </c>
      <c r="D1384" s="291">
        <v>2014.4</v>
      </c>
      <c r="E1384" s="292" t="s">
        <v>1128</v>
      </c>
      <c r="F1384" s="293">
        <v>44</v>
      </c>
      <c r="G1384" s="293">
        <v>56</v>
      </c>
      <c r="H1384" s="294" t="s">
        <v>180</v>
      </c>
      <c r="I1384" s="295" t="s">
        <v>236</v>
      </c>
      <c r="J1384" s="4"/>
    </row>
  </sheetData>
  <autoFilter ref="C1:C1384"/>
  <sortState ref="B5:J1312">
    <sortCondition ref="C5:C1312"/>
  </sortState>
  <mergeCells count="49">
    <mergeCell ref="A2:E2"/>
    <mergeCell ref="G2:I2"/>
    <mergeCell ref="A3:A4"/>
    <mergeCell ref="B3:B4"/>
    <mergeCell ref="C3:C4"/>
    <mergeCell ref="D3:D4"/>
    <mergeCell ref="E3:E4"/>
    <mergeCell ref="H3:H4"/>
    <mergeCell ref="I3:I4"/>
    <mergeCell ref="A570:I570"/>
    <mergeCell ref="A1370:I1370"/>
    <mergeCell ref="A1318:I1318"/>
    <mergeCell ref="A1376:I1376"/>
    <mergeCell ref="A493:I493"/>
    <mergeCell ref="A690:I690"/>
    <mergeCell ref="A1353:I1353"/>
    <mergeCell ref="A1351:I1351"/>
    <mergeCell ref="A539:I539"/>
    <mergeCell ref="A1288:I1288"/>
    <mergeCell ref="A575:I575"/>
    <mergeCell ref="A986:I986"/>
    <mergeCell ref="A925:I925"/>
    <mergeCell ref="A553:I553"/>
    <mergeCell ref="A1367:I1367"/>
    <mergeCell ref="A1204:I1204"/>
    <mergeCell ref="A597:I597"/>
    <mergeCell ref="A590:I590"/>
    <mergeCell ref="A5:I5"/>
    <mergeCell ref="A473:I473"/>
    <mergeCell ref="A1005:I1005"/>
    <mergeCell ref="A563:I563"/>
    <mergeCell ref="A939:I939"/>
    <mergeCell ref="A360:I360"/>
    <mergeCell ref="A743:I743"/>
    <mergeCell ref="A203:I203"/>
    <mergeCell ref="A696:I696"/>
    <mergeCell ref="A677:I677"/>
    <mergeCell ref="A549:I549"/>
    <mergeCell ref="A333:I333"/>
    <mergeCell ref="A601:I601"/>
    <mergeCell ref="A537:I537"/>
    <mergeCell ref="A1372:I1372"/>
    <mergeCell ref="A1328:I1328"/>
    <mergeCell ref="A671:I671"/>
    <mergeCell ref="A638:I638"/>
    <mergeCell ref="A1129:I1129"/>
    <mergeCell ref="A1349:I1349"/>
    <mergeCell ref="A1358:I1358"/>
    <mergeCell ref="A1302:I1302"/>
  </mergeCells>
  <phoneticPr fontId="2"/>
  <dataValidations count="3">
    <dataValidation imeMode="off" allowBlank="1" showInputMessage="1" showErrorMessage="1" sqref="F82:G82 F395:G395 F502:G502 F456:G472 F538:G538 F739:G742 F634:G634 F10:G10 F558:G558 F560:G561 F498:G500 F625:G626 F698:G699 F701:G702 F704:G704 F706:G711 F713:G713 F715:G727 F732:G732 F734:G734 F736:G736 F571:G574 F97:G97 F99:G104 F111:G123 F125:G129 F131:G134 F140:G140 F145:G146 F159:G170 F409:G410 F398:G398 F420:G422 F427:G437 F1371:G1371"/>
    <dataValidation type="list" allowBlank="1" showInputMessage="1" showErrorMessage="1" sqref="C203:C321 C1:C197 C1288:C1048576 C537:C636 C360:C534 C1005:C1124 C1129:C1201 C1204:C1286 C333:C358 C925:C1003 C690:C921 C638:C677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78:C688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" manualBreakCount="1">
    <brk id="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2020-07-06T04:56:58Z</cp:lastPrinted>
  <dcterms:created xsi:type="dcterms:W3CDTF">2005-10-04T00:19:14Z</dcterms:created>
  <dcterms:modified xsi:type="dcterms:W3CDTF">2020-07-06T04:57:48Z</dcterms:modified>
</cp:coreProperties>
</file>