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340" windowHeight="9636" tabRatio="787"/>
  </bookViews>
  <sheets>
    <sheet name="用途別" sheetId="44" r:id="rId1"/>
  </sheets>
  <definedNames>
    <definedName name="_xlnm.Print_Area" localSheetId="0">用途別!$A$2:$J$1486</definedName>
    <definedName name="_xlnm.Print_Titles" localSheetId="0">用途別!$2:$4</definedName>
  </definedNames>
  <calcPr calcId="162913"/>
</workbook>
</file>

<file path=xl/calcChain.xml><?xml version="1.0" encoding="utf-8"?>
<calcChain xmlns="http://schemas.openxmlformats.org/spreadsheetml/2006/main">
  <c r="A1452" i="44" l="1"/>
  <c r="A447" i="44"/>
  <c r="A448" i="44"/>
  <c r="A144" i="44"/>
  <c r="A143" i="44"/>
  <c r="A145" i="44"/>
  <c r="A157" i="44"/>
  <c r="A877" i="44"/>
  <c r="A878" i="44"/>
  <c r="A589" i="44" l="1"/>
  <c r="A876" i="44" l="1"/>
  <c r="A1055" i="44"/>
  <c r="A1056" i="44"/>
  <c r="A445" i="44"/>
  <c r="A446" i="44"/>
  <c r="A140" i="44"/>
  <c r="A141" i="44"/>
  <c r="A142" i="44"/>
  <c r="A1368" i="44"/>
  <c r="A1484" i="44" l="1"/>
  <c r="A685" i="44" l="1"/>
  <c r="A1486" i="44"/>
  <c r="A874" i="44"/>
  <c r="A875" i="44"/>
  <c r="A444" i="44"/>
  <c r="A139" i="44"/>
  <c r="A1050" i="44"/>
  <c r="A1051" i="44"/>
  <c r="A1052" i="44"/>
  <c r="A1053" i="44"/>
  <c r="A1054" i="44"/>
  <c r="A1485" i="44" l="1"/>
  <c r="A1483" i="44"/>
  <c r="A1482" i="44"/>
  <c r="A1481" i="44"/>
  <c r="A1480" i="44"/>
  <c r="A1479" i="44"/>
  <c r="A1478" i="44"/>
  <c r="A1477" i="44"/>
  <c r="A1476" i="44"/>
  <c r="A1475" i="44"/>
  <c r="A1474" i="44"/>
  <c r="A1473" i="44"/>
  <c r="A1472" i="44"/>
  <c r="A1471" i="44"/>
  <c r="A1470" i="44"/>
  <c r="A1469" i="44"/>
  <c r="A1468" i="44"/>
  <c r="A1467" i="44"/>
  <c r="A1466" i="44"/>
  <c r="A1465" i="44"/>
  <c r="A1464" i="44"/>
  <c r="A1463" i="44"/>
  <c r="A1462" i="44"/>
  <c r="A1461" i="44"/>
  <c r="A1460" i="44"/>
  <c r="A1459" i="44"/>
  <c r="A1458" i="44"/>
  <c r="A1457" i="44"/>
  <c r="A1456" i="44"/>
  <c r="A1455" i="44"/>
  <c r="A1454" i="44"/>
  <c r="A1451" i="44"/>
  <c r="A1450" i="44"/>
  <c r="A1449" i="44"/>
  <c r="A1448" i="44"/>
  <c r="A1447" i="44"/>
  <c r="A1446" i="44"/>
  <c r="A1445" i="44"/>
  <c r="A1444" i="44"/>
  <c r="A1443" i="44"/>
  <c r="A1442" i="44"/>
  <c r="A1441" i="44"/>
  <c r="A1440" i="44"/>
  <c r="A1439" i="44"/>
  <c r="A1438" i="44"/>
  <c r="A1437" i="44"/>
  <c r="A1436" i="44"/>
  <c r="A1435" i="44"/>
  <c r="A1434" i="44"/>
  <c r="A1433" i="44"/>
  <c r="A1432" i="44"/>
  <c r="A1431" i="44"/>
  <c r="A1430" i="44"/>
  <c r="A1429" i="44"/>
  <c r="A1428" i="44"/>
  <c r="A1427" i="44"/>
  <c r="A1426" i="44"/>
  <c r="A1425" i="44"/>
  <c r="A1424" i="44"/>
  <c r="A1423" i="44"/>
  <c r="A1422" i="44"/>
  <c r="A1421" i="44"/>
  <c r="A1420" i="44"/>
  <c r="A1419" i="44"/>
  <c r="A1418" i="44"/>
  <c r="A1417" i="44"/>
  <c r="A1416" i="44"/>
  <c r="A1415" i="44"/>
  <c r="A1414" i="44"/>
  <c r="A1413" i="44"/>
  <c r="A1412" i="44"/>
  <c r="A1411" i="44"/>
  <c r="A1410" i="44"/>
  <c r="A1409" i="44"/>
  <c r="A1408" i="44"/>
  <c r="A1407" i="44"/>
  <c r="A1406" i="44"/>
  <c r="A1405" i="44"/>
  <c r="A1404" i="44"/>
  <c r="A1403" i="44"/>
  <c r="A1402" i="44"/>
  <c r="A1401" i="44"/>
  <c r="A1400" i="44"/>
  <c r="A1399" i="44"/>
  <c r="A1398" i="44"/>
  <c r="A1396" i="44"/>
  <c r="A1395" i="44"/>
  <c r="A1393" i="44"/>
  <c r="A1392" i="44"/>
  <c r="A1390" i="44"/>
  <c r="A1389" i="44"/>
  <c r="A1388" i="44"/>
  <c r="A1387" i="44"/>
  <c r="A1386" i="44"/>
  <c r="A1385" i="44"/>
  <c r="A1384" i="44"/>
  <c r="A1383" i="44"/>
  <c r="A1382" i="44"/>
  <c r="A1381" i="44"/>
  <c r="A1380" i="44"/>
  <c r="A1379" i="44"/>
  <c r="A1378" i="44"/>
  <c r="A1377" i="44"/>
  <c r="A1376" i="44"/>
  <c r="A1375" i="44"/>
  <c r="A1374" i="44"/>
  <c r="A1373" i="44"/>
  <c r="A1372" i="44"/>
  <c r="A1371" i="44"/>
  <c r="A1370" i="44"/>
  <c r="A1367" i="44"/>
  <c r="A1366" i="44"/>
  <c r="A1365" i="44"/>
  <c r="A1364" i="44"/>
  <c r="A1363" i="44"/>
  <c r="A1362" i="44"/>
  <c r="A1361" i="44"/>
  <c r="A1360" i="44"/>
  <c r="A1359" i="44"/>
  <c r="A1358" i="44"/>
  <c r="A1357" i="44"/>
  <c r="A1356" i="44"/>
  <c r="A1355" i="44"/>
  <c r="A1354" i="44"/>
  <c r="A1353" i="44"/>
  <c r="A1352" i="44"/>
  <c r="A1351" i="44"/>
  <c r="A1350" i="44"/>
  <c r="A1349" i="44"/>
  <c r="A1348" i="44"/>
  <c r="A1347" i="44"/>
  <c r="A1346" i="44"/>
  <c r="A1345" i="44"/>
  <c r="A1344" i="44"/>
  <c r="A1343" i="44"/>
  <c r="A1342" i="44"/>
  <c r="A1341" i="44"/>
  <c r="A1340" i="44"/>
  <c r="A1339" i="44"/>
  <c r="A1338" i="44"/>
  <c r="A1337" i="44"/>
  <c r="A1336" i="44"/>
  <c r="A1335" i="44"/>
  <c r="A1334" i="44"/>
  <c r="A1333" i="44"/>
  <c r="A1332" i="44"/>
  <c r="A1331" i="44"/>
  <c r="A1330" i="44"/>
  <c r="A1329" i="44"/>
  <c r="A1328" i="44"/>
  <c r="A1327" i="44"/>
  <c r="A1326" i="44"/>
  <c r="A1325" i="44"/>
  <c r="A1324" i="44"/>
  <c r="A1323" i="44"/>
  <c r="A1322" i="44"/>
  <c r="A1321" i="44"/>
  <c r="A1320" i="44"/>
  <c r="A1319" i="44"/>
  <c r="A1318" i="44"/>
  <c r="A1317" i="44"/>
  <c r="A1316" i="44"/>
  <c r="A1315" i="44"/>
  <c r="A1314" i="44"/>
  <c r="A1313" i="44"/>
  <c r="A1312" i="44"/>
  <c r="A1311" i="44"/>
  <c r="A1310" i="44"/>
  <c r="A1309" i="44"/>
  <c r="A1308" i="44"/>
  <c r="A1307" i="44"/>
  <c r="A1306" i="44"/>
  <c r="A1305" i="44"/>
  <c r="A1304" i="44"/>
  <c r="A1303" i="44"/>
  <c r="A1302" i="44"/>
  <c r="A1301" i="44"/>
  <c r="A1300" i="44"/>
  <c r="A1299" i="44"/>
  <c r="A1298" i="44"/>
  <c r="A1297" i="44"/>
  <c r="A1296" i="44"/>
  <c r="A1295" i="44"/>
  <c r="A1294" i="44"/>
  <c r="A1292" i="44"/>
  <c r="A1291" i="44"/>
  <c r="A1290" i="44"/>
  <c r="A1289" i="44"/>
  <c r="A1288" i="44"/>
  <c r="A1287" i="44"/>
  <c r="A1286" i="44"/>
  <c r="A1285" i="44"/>
  <c r="A1284" i="44"/>
  <c r="A1283" i="44"/>
  <c r="A1282" i="44"/>
  <c r="A1281" i="44"/>
  <c r="A1280" i="44"/>
  <c r="A1279" i="44"/>
  <c r="A1278" i="44"/>
  <c r="A1277" i="44"/>
  <c r="A1276" i="44"/>
  <c r="A1275" i="44"/>
  <c r="A1274" i="44"/>
  <c r="A1273" i="44"/>
  <c r="A1272" i="44"/>
  <c r="A1271" i="44"/>
  <c r="A1270" i="44"/>
  <c r="A1269" i="44"/>
  <c r="A1268" i="44"/>
  <c r="A1267" i="44"/>
  <c r="A1266" i="44"/>
  <c r="A1265" i="44"/>
  <c r="A1264" i="44"/>
  <c r="A1263" i="44"/>
  <c r="A1262" i="44"/>
  <c r="A1261" i="44"/>
  <c r="A1260" i="44"/>
  <c r="A1259" i="44"/>
  <c r="A1258" i="44"/>
  <c r="A1256" i="44"/>
  <c r="A1255" i="44"/>
  <c r="A1254" i="44"/>
  <c r="A1253" i="44"/>
  <c r="A1251" i="44"/>
  <c r="A1250" i="44"/>
  <c r="A1248" i="44"/>
  <c r="A1246" i="44"/>
  <c r="A1245" i="44"/>
  <c r="A1243" i="44"/>
  <c r="A1242" i="44"/>
  <c r="A1241" i="44"/>
  <c r="A1240" i="44"/>
  <c r="A1239" i="44"/>
  <c r="A1238" i="44"/>
  <c r="A1236" i="44"/>
  <c r="A1235" i="44"/>
  <c r="A1234" i="44"/>
  <c r="A1233" i="44"/>
  <c r="A1232" i="44"/>
  <c r="A1231" i="44"/>
  <c r="A1230" i="44"/>
  <c r="A1229" i="44"/>
  <c r="A1228" i="44"/>
  <c r="A1227" i="44"/>
  <c r="A1226" i="44"/>
  <c r="A1225" i="44"/>
  <c r="A1224" i="44"/>
  <c r="A1223" i="44"/>
  <c r="A1222" i="44"/>
  <c r="A1221" i="44"/>
  <c r="A1220" i="44"/>
  <c r="A1219" i="44"/>
  <c r="A1218" i="44"/>
  <c r="A1217" i="44"/>
  <c r="A1216" i="44"/>
  <c r="A1215" i="44"/>
  <c r="A1214" i="44"/>
  <c r="A1213" i="44"/>
  <c r="A1212" i="44"/>
  <c r="A1211" i="44"/>
  <c r="A1210" i="44"/>
  <c r="A1209" i="44"/>
  <c r="A1208" i="44"/>
  <c r="A1207" i="44"/>
  <c r="A1206" i="44"/>
  <c r="A1205" i="44"/>
  <c r="A1204" i="44"/>
  <c r="A1203" i="44"/>
  <c r="A1202" i="44"/>
  <c r="A1201" i="44"/>
  <c r="A1200" i="44"/>
  <c r="A1199" i="44"/>
  <c r="A1198" i="44"/>
  <c r="A1197" i="44"/>
  <c r="A1196" i="44"/>
  <c r="A1195" i="44"/>
  <c r="A1194" i="44"/>
  <c r="A1193" i="44"/>
  <c r="A1192" i="44"/>
  <c r="A1191" i="44"/>
  <c r="A1190" i="44"/>
  <c r="A1189" i="44"/>
  <c r="A1188" i="44"/>
  <c r="A1187" i="44"/>
  <c r="A1186" i="44"/>
  <c r="A1185" i="44"/>
  <c r="A1184" i="44"/>
  <c r="A1183" i="44"/>
  <c r="A1182" i="44"/>
  <c r="A1181" i="44"/>
  <c r="A1180" i="44"/>
  <c r="A1179" i="44"/>
  <c r="A1178" i="44"/>
  <c r="A1177" i="44"/>
  <c r="A1176" i="44"/>
  <c r="A1175" i="44"/>
  <c r="A1174" i="44"/>
  <c r="A1173" i="44"/>
  <c r="A1172" i="44"/>
  <c r="A1171" i="44"/>
  <c r="A1170" i="44"/>
  <c r="A1169" i="44"/>
  <c r="A1168" i="44"/>
  <c r="A1167" i="44"/>
  <c r="A1166" i="44"/>
  <c r="A1165" i="44"/>
  <c r="A1164" i="44"/>
  <c r="A1163" i="44"/>
  <c r="A1162" i="44"/>
  <c r="A1161" i="44"/>
  <c r="A1160" i="44"/>
  <c r="A1159" i="44"/>
  <c r="A1158" i="44"/>
  <c r="A1157" i="44"/>
  <c r="A1156" i="44"/>
  <c r="A1155" i="44"/>
  <c r="A1154" i="44"/>
  <c r="A1153" i="44"/>
  <c r="A1152" i="44"/>
  <c r="A1151" i="44"/>
  <c r="A1150" i="44"/>
  <c r="A1149" i="44"/>
  <c r="A1148" i="44"/>
  <c r="A1147" i="44"/>
  <c r="A1146" i="44"/>
  <c r="A1145" i="44"/>
  <c r="A1144" i="44"/>
  <c r="A1143" i="44"/>
  <c r="A1142" i="44"/>
  <c r="A1141" i="44"/>
  <c r="A1140" i="44"/>
  <c r="A1139" i="44"/>
  <c r="A1138" i="44"/>
  <c r="A1137" i="44"/>
  <c r="A1136" i="44"/>
  <c r="A1135" i="44"/>
  <c r="A1134" i="44"/>
  <c r="A1133" i="44"/>
  <c r="A1132" i="44"/>
  <c r="A1131" i="44"/>
  <c r="A1130" i="44"/>
  <c r="A1129" i="44"/>
  <c r="A1128" i="44"/>
  <c r="A1127" i="44"/>
  <c r="A1126" i="44"/>
  <c r="A1125" i="44"/>
  <c r="A1124" i="44"/>
  <c r="A1123" i="44"/>
  <c r="A1122" i="44"/>
  <c r="A1121" i="44"/>
  <c r="A1120" i="44"/>
  <c r="A1119" i="44"/>
  <c r="A1118" i="44"/>
  <c r="A1117" i="44"/>
  <c r="A1116" i="44"/>
  <c r="A1115" i="44"/>
  <c r="A1114" i="44"/>
  <c r="A1113" i="44"/>
  <c r="A1112" i="44"/>
  <c r="A1111" i="44"/>
  <c r="A1110" i="44"/>
  <c r="A1109" i="44"/>
  <c r="A1108" i="44"/>
  <c r="A1107" i="44"/>
  <c r="A1106" i="44"/>
  <c r="A1105" i="44"/>
  <c r="A1104" i="44"/>
  <c r="A1103" i="44"/>
  <c r="A1101" i="44"/>
  <c r="A1100" i="44"/>
  <c r="A1099" i="44"/>
  <c r="A1098" i="44"/>
  <c r="A1097" i="44"/>
  <c r="A1096" i="44"/>
  <c r="A1095" i="44"/>
  <c r="A1094" i="44"/>
  <c r="A1093" i="44"/>
  <c r="A1092" i="44"/>
  <c r="A1091" i="44"/>
  <c r="A1090" i="44"/>
  <c r="A1089" i="44"/>
  <c r="A1088" i="44"/>
  <c r="A1087" i="44"/>
  <c r="A1086" i="44"/>
  <c r="A1084" i="44"/>
  <c r="A1083" i="44"/>
  <c r="A1082" i="44"/>
  <c r="A1081" i="44"/>
  <c r="A1080" i="44"/>
  <c r="A1079" i="44"/>
  <c r="A1077" i="44"/>
  <c r="A1076" i="44"/>
  <c r="A1075" i="44"/>
  <c r="A1074" i="44"/>
  <c r="A1073" i="44"/>
  <c r="A1072" i="44"/>
  <c r="A1071" i="44"/>
  <c r="A1070" i="44"/>
  <c r="A1069" i="44"/>
  <c r="A1068" i="44"/>
  <c r="A1067" i="44"/>
  <c r="A1066" i="44"/>
  <c r="A1065" i="44"/>
  <c r="A1064" i="44"/>
  <c r="A1063" i="44"/>
  <c r="A1062" i="44"/>
  <c r="A1061" i="44"/>
  <c r="A1060" i="44"/>
  <c r="A1059" i="44"/>
  <c r="A1058" i="44"/>
  <c r="A1049" i="44"/>
  <c r="A1048" i="44"/>
  <c r="A1047" i="44"/>
  <c r="A1046" i="44"/>
  <c r="A1045" i="44"/>
  <c r="A1044" i="44"/>
  <c r="A1043" i="44"/>
  <c r="A1042" i="44"/>
  <c r="A1041" i="44"/>
  <c r="A1040" i="44"/>
  <c r="A1039" i="44"/>
  <c r="A1038" i="44"/>
  <c r="A1037" i="44"/>
  <c r="A1036" i="44"/>
  <c r="A1035" i="44"/>
  <c r="A1034" i="44"/>
  <c r="A1033" i="44"/>
  <c r="A1032" i="44"/>
  <c r="A1031" i="44"/>
  <c r="A1030" i="44"/>
  <c r="A1029" i="44"/>
  <c r="A1028" i="44"/>
  <c r="A1027" i="44"/>
  <c r="A1026" i="44"/>
  <c r="A1025" i="44"/>
  <c r="A1024" i="44"/>
  <c r="A1023" i="44"/>
  <c r="A1022" i="44"/>
  <c r="A1021" i="44"/>
  <c r="A1020" i="44"/>
  <c r="A1019" i="44"/>
  <c r="A1018" i="44"/>
  <c r="A1017" i="44"/>
  <c r="A1016" i="44"/>
  <c r="A1015" i="44"/>
  <c r="A1014" i="44"/>
  <c r="A1013" i="44"/>
  <c r="A1012" i="44"/>
  <c r="A1011" i="44"/>
  <c r="A1010" i="44"/>
  <c r="A1009" i="44"/>
  <c r="A1008" i="44"/>
  <c r="A1007" i="44"/>
  <c r="A1006" i="44"/>
  <c r="A1005" i="44"/>
  <c r="A1004" i="44"/>
  <c r="A1003" i="44"/>
  <c r="A1002" i="44"/>
  <c r="A1001" i="44"/>
  <c r="A1000" i="44"/>
  <c r="A999" i="44"/>
  <c r="A998" i="44"/>
  <c r="A997" i="44"/>
  <c r="A996" i="44"/>
  <c r="A995" i="44"/>
  <c r="A994" i="44"/>
  <c r="A993" i="44"/>
  <c r="A992" i="44"/>
  <c r="A991" i="44"/>
  <c r="A990" i="44"/>
  <c r="A989" i="44"/>
  <c r="A988" i="44"/>
  <c r="A987" i="44"/>
  <c r="A986" i="44"/>
  <c r="A985" i="44"/>
  <c r="A984" i="44"/>
  <c r="A983" i="44"/>
  <c r="A982" i="44"/>
  <c r="A981" i="44"/>
  <c r="A980" i="44"/>
  <c r="A979" i="44"/>
  <c r="A978" i="44"/>
  <c r="A977" i="44"/>
  <c r="A976" i="44"/>
  <c r="A975" i="44"/>
  <c r="A974" i="44"/>
  <c r="A973" i="44"/>
  <c r="A972" i="44"/>
  <c r="A971" i="44"/>
  <c r="A970" i="44"/>
  <c r="A969" i="44"/>
  <c r="A968" i="44"/>
  <c r="A967" i="44"/>
  <c r="A966" i="44"/>
  <c r="A965" i="44"/>
  <c r="A964" i="44"/>
  <c r="A963" i="44"/>
  <c r="A962" i="44"/>
  <c r="A961" i="44"/>
  <c r="A960" i="44"/>
  <c r="A959" i="44"/>
  <c r="A958" i="44"/>
  <c r="A957" i="44"/>
  <c r="A956" i="44"/>
  <c r="A955" i="44"/>
  <c r="A954" i="44"/>
  <c r="A953" i="44"/>
  <c r="A952" i="44"/>
  <c r="A951" i="44"/>
  <c r="A950" i="44"/>
  <c r="A949" i="44"/>
  <c r="A948" i="44"/>
  <c r="A947" i="44"/>
  <c r="A946" i="44"/>
  <c r="A945" i="44"/>
  <c r="A944" i="44"/>
  <c r="A943" i="44"/>
  <c r="A942" i="44"/>
  <c r="A941" i="44"/>
  <c r="A940" i="44"/>
  <c r="A939" i="44"/>
  <c r="A938" i="44"/>
  <c r="A937" i="44"/>
  <c r="A936" i="44"/>
  <c r="A935" i="44"/>
  <c r="A934" i="44"/>
  <c r="A933" i="44"/>
  <c r="A932" i="44"/>
  <c r="A931" i="44"/>
  <c r="A930" i="44"/>
  <c r="A929" i="44"/>
  <c r="A928" i="44"/>
  <c r="A927" i="44"/>
  <c r="A926" i="44"/>
  <c r="A925" i="44"/>
  <c r="A924" i="44"/>
  <c r="A923" i="44"/>
  <c r="A922" i="44"/>
  <c r="A921" i="44"/>
  <c r="A920" i="44"/>
  <c r="A919" i="44"/>
  <c r="A918" i="44"/>
  <c r="A917" i="44"/>
  <c r="A916" i="44"/>
  <c r="A915" i="44"/>
  <c r="A914" i="44"/>
  <c r="A913" i="44"/>
  <c r="A912" i="44"/>
  <c r="A911" i="44"/>
  <c r="A910" i="44"/>
  <c r="A909" i="44"/>
  <c r="A908" i="44"/>
  <c r="A907" i="44"/>
  <c r="A906" i="44"/>
  <c r="A905" i="44"/>
  <c r="A904" i="44"/>
  <c r="A903" i="44"/>
  <c r="A902" i="44"/>
  <c r="A901" i="44"/>
  <c r="A900" i="44"/>
  <c r="A899" i="44"/>
  <c r="A898" i="44"/>
  <c r="A897" i="44"/>
  <c r="A896" i="44"/>
  <c r="A895" i="44"/>
  <c r="A894" i="44"/>
  <c r="A893" i="44"/>
  <c r="A892" i="44"/>
  <c r="A891" i="44"/>
  <c r="A890" i="44"/>
  <c r="A889" i="44"/>
  <c r="A888" i="44"/>
  <c r="A887" i="44"/>
  <c r="A886" i="44"/>
  <c r="A885" i="44"/>
  <c r="A883" i="44"/>
  <c r="A882" i="44"/>
  <c r="A881" i="44"/>
  <c r="A880" i="44"/>
  <c r="A873" i="44"/>
  <c r="A872" i="44"/>
  <c r="A871" i="44"/>
  <c r="A870" i="44"/>
  <c r="A869" i="44"/>
  <c r="A868" i="44"/>
  <c r="A867" i="44"/>
  <c r="A866" i="44"/>
  <c r="A865" i="44"/>
  <c r="A864" i="44"/>
  <c r="A863" i="44"/>
  <c r="A862" i="44"/>
  <c r="A861" i="44"/>
  <c r="A860" i="44"/>
  <c r="A859" i="44"/>
  <c r="A858" i="44"/>
  <c r="A857" i="44"/>
  <c r="A856" i="44"/>
  <c r="A855" i="44"/>
  <c r="A854" i="44"/>
  <c r="A853" i="44"/>
  <c r="A852" i="44"/>
  <c r="A851" i="44"/>
  <c r="A850" i="44"/>
  <c r="A849" i="44"/>
  <c r="A848" i="44"/>
  <c r="A847" i="44"/>
  <c r="A846" i="44"/>
  <c r="A845" i="44"/>
  <c r="A844" i="44"/>
  <c r="A843" i="44"/>
  <c r="A842" i="44"/>
  <c r="A841" i="44"/>
  <c r="A840" i="44"/>
  <c r="A839" i="44"/>
  <c r="A838" i="44"/>
  <c r="A837" i="44"/>
  <c r="A836" i="44"/>
  <c r="A835" i="44"/>
  <c r="A834" i="44"/>
  <c r="A833" i="44"/>
  <c r="A832" i="44"/>
  <c r="A831" i="44"/>
  <c r="A830" i="44"/>
  <c r="A829" i="44"/>
  <c r="A828" i="44"/>
  <c r="A827" i="44"/>
  <c r="A826" i="44"/>
  <c r="A825" i="44"/>
  <c r="A824" i="44"/>
  <c r="A823" i="44"/>
  <c r="A822" i="44"/>
  <c r="A821" i="44"/>
  <c r="A820" i="44"/>
  <c r="A819" i="44"/>
  <c r="A818" i="44"/>
  <c r="A817" i="44"/>
  <c r="A816" i="44"/>
  <c r="A815" i="44"/>
  <c r="A814" i="44"/>
  <c r="A813" i="44"/>
  <c r="A812" i="44"/>
  <c r="A811" i="44"/>
  <c r="A810" i="44"/>
  <c r="A809" i="44"/>
  <c r="A808" i="44"/>
  <c r="A807" i="44"/>
  <c r="A806" i="44"/>
  <c r="A805" i="44"/>
  <c r="A804" i="44"/>
  <c r="A803" i="44"/>
  <c r="A802" i="44"/>
  <c r="A801" i="44"/>
  <c r="A800" i="44"/>
  <c r="A799" i="44"/>
  <c r="A798" i="44"/>
  <c r="A797" i="44"/>
  <c r="A796" i="44"/>
  <c r="A795" i="44"/>
  <c r="A794" i="44"/>
  <c r="A793" i="44"/>
  <c r="A792" i="44"/>
  <c r="A791" i="44"/>
  <c r="A790" i="44"/>
  <c r="A789" i="44"/>
  <c r="A788" i="44"/>
  <c r="A787" i="44"/>
  <c r="A786" i="44"/>
  <c r="A785" i="44"/>
  <c r="A784" i="44"/>
  <c r="A783" i="44"/>
  <c r="A782" i="44"/>
  <c r="A781" i="44"/>
  <c r="A780" i="44"/>
  <c r="A779" i="44"/>
  <c r="A778" i="44"/>
  <c r="A777" i="44"/>
  <c r="A776" i="44"/>
  <c r="A775" i="44"/>
  <c r="A774" i="44"/>
  <c r="A773" i="44"/>
  <c r="A772" i="44"/>
  <c r="A771" i="44"/>
  <c r="A770" i="44"/>
  <c r="A769" i="44"/>
  <c r="A768" i="44"/>
  <c r="A767" i="44"/>
  <c r="A766" i="44"/>
  <c r="A765" i="44"/>
  <c r="A764" i="44"/>
  <c r="A763" i="44"/>
  <c r="A762" i="44"/>
  <c r="A761" i="44"/>
  <c r="A760" i="44"/>
  <c r="A759" i="44"/>
  <c r="A758" i="44"/>
  <c r="A757" i="44"/>
  <c r="A756" i="44"/>
  <c r="A755" i="44"/>
  <c r="A754" i="44"/>
  <c r="A753" i="44"/>
  <c r="A752" i="44"/>
  <c r="A751" i="44"/>
  <c r="A750" i="44"/>
  <c r="A749" i="44"/>
  <c r="A748" i="44"/>
  <c r="A747" i="44"/>
  <c r="A746" i="44"/>
  <c r="A745" i="44"/>
  <c r="A744" i="44"/>
  <c r="A743" i="44"/>
  <c r="A742" i="44"/>
  <c r="A741" i="44"/>
  <c r="A740" i="44"/>
  <c r="A739" i="44"/>
  <c r="A738" i="44"/>
  <c r="A737" i="44"/>
  <c r="A736" i="44"/>
  <c r="A735" i="44"/>
  <c r="A734" i="44"/>
  <c r="A733" i="44"/>
  <c r="A732" i="44"/>
  <c r="A731" i="44"/>
  <c r="A730" i="44"/>
  <c r="A729" i="44"/>
  <c r="A728" i="44"/>
  <c r="A727" i="44"/>
  <c r="A726" i="44"/>
  <c r="A725" i="44"/>
  <c r="A724" i="44"/>
  <c r="A723" i="44"/>
  <c r="A722" i="44"/>
  <c r="A721" i="44"/>
  <c r="A720" i="44"/>
  <c r="A719" i="44"/>
  <c r="A718" i="44"/>
  <c r="A717" i="44"/>
  <c r="A716" i="44"/>
  <c r="A715" i="44"/>
  <c r="A714" i="44"/>
  <c r="A713" i="44"/>
  <c r="A712" i="44"/>
  <c r="A711" i="44"/>
  <c r="A710" i="44"/>
  <c r="A709" i="44"/>
  <c r="A708" i="44"/>
  <c r="A707" i="44"/>
  <c r="A706" i="44"/>
  <c r="A705" i="44"/>
  <c r="A704" i="44"/>
  <c r="A703" i="44"/>
  <c r="A702" i="44"/>
  <c r="A701" i="44"/>
  <c r="A700" i="44"/>
  <c r="A699" i="44"/>
  <c r="A698" i="44"/>
  <c r="A697" i="44"/>
  <c r="A696" i="44"/>
  <c r="A695" i="44"/>
  <c r="A694" i="44"/>
  <c r="A692" i="44"/>
  <c r="A691" i="44"/>
  <c r="A689" i="44"/>
  <c r="A688" i="44"/>
  <c r="A687" i="44"/>
  <c r="A684" i="44"/>
  <c r="A683" i="44"/>
  <c r="A682" i="44"/>
  <c r="A681" i="44"/>
  <c r="A680" i="44"/>
  <c r="A679" i="44"/>
  <c r="A678" i="44"/>
  <c r="A677" i="44"/>
  <c r="A676" i="44"/>
  <c r="A675" i="44"/>
  <c r="A674" i="44"/>
  <c r="A673" i="44"/>
  <c r="A672" i="44"/>
  <c r="A670" i="44"/>
  <c r="A669" i="44"/>
  <c r="A668" i="44"/>
  <c r="A667" i="44"/>
  <c r="A666" i="44"/>
  <c r="A665" i="44"/>
  <c r="A664" i="44"/>
  <c r="A663" i="44"/>
  <c r="A662" i="44"/>
  <c r="A661" i="44"/>
  <c r="A660" i="44"/>
  <c r="A659" i="44"/>
  <c r="A658" i="44"/>
  <c r="A657" i="44"/>
  <c r="A656" i="44"/>
  <c r="A655" i="44"/>
  <c r="A654" i="44"/>
  <c r="A653" i="44"/>
  <c r="A652" i="44"/>
  <c r="A651" i="44"/>
  <c r="A650" i="44"/>
  <c r="A649" i="44"/>
  <c r="A648" i="44"/>
  <c r="A647" i="44"/>
  <c r="A646" i="44"/>
  <c r="A645" i="44"/>
  <c r="A644" i="44"/>
  <c r="A643" i="44"/>
  <c r="A642" i="44"/>
  <c r="A641" i="44"/>
  <c r="A640" i="44"/>
  <c r="A639" i="44"/>
  <c r="A638" i="44"/>
  <c r="A637" i="44"/>
  <c r="A636" i="44"/>
  <c r="A635" i="44"/>
  <c r="A634" i="44"/>
  <c r="A633" i="44"/>
  <c r="A632" i="44"/>
  <c r="A631" i="44"/>
  <c r="A630" i="44"/>
  <c r="A629" i="44"/>
  <c r="A628" i="44"/>
  <c r="A627" i="44"/>
  <c r="A625" i="44"/>
  <c r="A623" i="44"/>
  <c r="A622" i="44"/>
  <c r="A621" i="44"/>
  <c r="A620" i="44"/>
  <c r="A619" i="44"/>
  <c r="A618" i="44"/>
  <c r="A617" i="44"/>
  <c r="A616" i="44"/>
  <c r="A615" i="44"/>
  <c r="A614" i="44"/>
  <c r="A613" i="44"/>
  <c r="A612" i="44"/>
  <c r="A611" i="44"/>
  <c r="A610" i="44"/>
  <c r="A609" i="44"/>
  <c r="A608" i="44"/>
  <c r="A607" i="44"/>
  <c r="A606" i="44"/>
  <c r="A605" i="44"/>
  <c r="A603" i="44"/>
  <c r="A602" i="44"/>
  <c r="A600" i="44"/>
  <c r="A599" i="44"/>
  <c r="A598" i="44"/>
  <c r="A597" i="44"/>
  <c r="A595" i="44"/>
  <c r="A593" i="44"/>
  <c r="A592" i="44"/>
  <c r="A591" i="44"/>
  <c r="A588" i="44"/>
  <c r="A587" i="44"/>
  <c r="A586" i="44"/>
  <c r="A585" i="44"/>
  <c r="A584" i="44"/>
  <c r="A583" i="44"/>
  <c r="A582" i="44"/>
  <c r="A581" i="44"/>
  <c r="A580" i="44"/>
  <c r="A579" i="44"/>
  <c r="A578" i="44"/>
  <c r="A577" i="44"/>
  <c r="A576" i="44"/>
  <c r="A575" i="44"/>
  <c r="A574" i="44"/>
  <c r="A573" i="44"/>
  <c r="A572" i="44"/>
  <c r="A571" i="44"/>
  <c r="A570" i="44"/>
  <c r="A569" i="44"/>
  <c r="A568" i="44"/>
  <c r="A567" i="44"/>
  <c r="A566" i="44"/>
  <c r="A565" i="44"/>
  <c r="A564" i="44"/>
  <c r="A563" i="44"/>
  <c r="A562" i="44"/>
  <c r="A561" i="44"/>
  <c r="A560" i="44"/>
  <c r="A559" i="44"/>
  <c r="A558" i="44"/>
  <c r="A557" i="44"/>
  <c r="A556" i="44"/>
  <c r="A555" i="44"/>
  <c r="A554" i="44"/>
  <c r="A553" i="44"/>
  <c r="A552" i="44"/>
  <c r="A551" i="44"/>
  <c r="A550" i="44"/>
  <c r="A549" i="44"/>
  <c r="A548" i="44"/>
  <c r="A547" i="44"/>
  <c r="A546" i="44"/>
  <c r="A545" i="44"/>
  <c r="A544" i="44"/>
  <c r="A543" i="44"/>
  <c r="A542" i="44"/>
  <c r="A541" i="44"/>
  <c r="A540" i="44"/>
  <c r="A539" i="44"/>
  <c r="A538" i="44"/>
  <c r="A537" i="44"/>
  <c r="A536" i="44"/>
  <c r="A535" i="44"/>
  <c r="A534" i="44"/>
  <c r="A533" i="44"/>
  <c r="A532" i="44"/>
  <c r="A531" i="44"/>
  <c r="A530" i="44"/>
  <c r="A529" i="44"/>
  <c r="A528" i="44"/>
  <c r="A527" i="44"/>
  <c r="A526" i="44"/>
  <c r="A525" i="44"/>
  <c r="A524" i="44"/>
  <c r="A523" i="44"/>
  <c r="A522" i="44"/>
  <c r="A521" i="44"/>
  <c r="A520" i="44"/>
  <c r="A519" i="44"/>
  <c r="A518" i="44"/>
  <c r="A517" i="44"/>
  <c r="A516" i="44"/>
  <c r="A515" i="44"/>
  <c r="A514" i="44"/>
  <c r="A513" i="44"/>
  <c r="A512" i="44"/>
  <c r="A511" i="44"/>
  <c r="A510" i="44"/>
  <c r="A509" i="44"/>
  <c r="A508" i="44"/>
  <c r="A507" i="44"/>
  <c r="A506" i="44"/>
  <c r="A505" i="44"/>
  <c r="A504" i="44"/>
  <c r="A503" i="44"/>
  <c r="A502" i="44"/>
  <c r="A501" i="44"/>
  <c r="A500" i="44"/>
  <c r="A499" i="44"/>
  <c r="A498" i="44"/>
  <c r="A497" i="44"/>
  <c r="A496" i="44"/>
  <c r="A495" i="44"/>
  <c r="A494" i="44"/>
  <c r="A493" i="44"/>
  <c r="A492" i="44"/>
  <c r="A491" i="44"/>
  <c r="A490" i="44"/>
  <c r="A489" i="44"/>
  <c r="A488" i="44"/>
  <c r="A487" i="44"/>
  <c r="A486" i="44"/>
  <c r="A485" i="44"/>
  <c r="A484" i="44"/>
  <c r="A483" i="44"/>
  <c r="A482" i="44"/>
  <c r="A481" i="44"/>
  <c r="A480" i="44"/>
  <c r="A479" i="44"/>
  <c r="A478" i="44"/>
  <c r="A477" i="44"/>
  <c r="A476" i="44"/>
  <c r="A475" i="44"/>
  <c r="A474" i="44"/>
  <c r="A473" i="44"/>
  <c r="A472" i="44"/>
  <c r="A471" i="44"/>
  <c r="A470" i="44"/>
  <c r="A468" i="44"/>
  <c r="A467" i="44"/>
  <c r="A466" i="44"/>
  <c r="A465" i="44"/>
  <c r="A464" i="44"/>
  <c r="A463" i="44"/>
  <c r="A462" i="44"/>
  <c r="A461" i="44"/>
  <c r="A460" i="44"/>
  <c r="A458" i="44"/>
  <c r="A457" i="44"/>
  <c r="A455" i="44"/>
  <c r="A454" i="44"/>
  <c r="A453" i="44"/>
  <c r="A452" i="44"/>
  <c r="A451" i="44"/>
  <c r="A450" i="44"/>
  <c r="A443" i="44"/>
  <c r="A442" i="44"/>
  <c r="A441" i="44"/>
  <c r="A440" i="44"/>
  <c r="A439" i="44"/>
  <c r="A438" i="44"/>
  <c r="A437" i="44"/>
  <c r="A436" i="44"/>
  <c r="A435" i="44"/>
  <c r="A434" i="44"/>
  <c r="A433" i="44"/>
  <c r="A432" i="44"/>
  <c r="A431" i="44"/>
  <c r="A430" i="44"/>
  <c r="A429" i="44"/>
  <c r="A428" i="44"/>
  <c r="A427" i="44"/>
  <c r="A426" i="44"/>
  <c r="A425" i="44"/>
  <c r="A424" i="44"/>
  <c r="A423" i="44"/>
  <c r="A422" i="44"/>
  <c r="A421" i="44"/>
  <c r="A420" i="44"/>
  <c r="A419" i="44"/>
  <c r="A418" i="44"/>
  <c r="A417" i="44"/>
  <c r="A416" i="44"/>
  <c r="A415" i="44"/>
  <c r="A414" i="44"/>
  <c r="A413" i="44"/>
  <c r="A412" i="44"/>
  <c r="A411" i="44"/>
  <c r="A410" i="44"/>
  <c r="A409" i="44"/>
  <c r="A408" i="44"/>
  <c r="A407" i="44"/>
  <c r="A406" i="44"/>
  <c r="A405" i="44"/>
  <c r="A404" i="44"/>
  <c r="A403" i="44"/>
  <c r="A402" i="44"/>
  <c r="A401" i="44"/>
  <c r="A400" i="44"/>
  <c r="A399" i="44"/>
  <c r="A398" i="44"/>
  <c r="A397" i="44"/>
  <c r="A396" i="44"/>
  <c r="A395" i="44"/>
  <c r="A394" i="44"/>
  <c r="A393" i="44"/>
  <c r="A392" i="44"/>
  <c r="A391" i="44"/>
  <c r="A390" i="44"/>
  <c r="A389" i="44"/>
  <c r="A388" i="44"/>
  <c r="A387" i="44"/>
  <c r="A386" i="44"/>
  <c r="A385" i="44"/>
  <c r="A384" i="44"/>
  <c r="A383" i="44"/>
  <c r="A382" i="44"/>
  <c r="A381" i="44"/>
  <c r="A380" i="44"/>
  <c r="A379" i="44"/>
  <c r="A378" i="44"/>
  <c r="A377" i="44"/>
  <c r="A376" i="44"/>
  <c r="A375" i="44"/>
  <c r="A374" i="44"/>
  <c r="A373" i="44"/>
  <c r="A372" i="44"/>
  <c r="A371" i="44"/>
  <c r="A370" i="44"/>
  <c r="A369" i="44"/>
  <c r="A368" i="44"/>
  <c r="A367" i="44"/>
  <c r="A366" i="44"/>
  <c r="A365" i="44"/>
  <c r="A364" i="44"/>
  <c r="A363" i="44"/>
  <c r="A362" i="44"/>
  <c r="A361" i="44"/>
  <c r="A360" i="44"/>
  <c r="A359" i="44"/>
  <c r="A358" i="44"/>
  <c r="A357" i="44"/>
  <c r="A356" i="44"/>
  <c r="A355" i="44"/>
  <c r="A354" i="44"/>
  <c r="A353" i="44"/>
  <c r="A352" i="44"/>
  <c r="A351" i="44"/>
  <c r="A350" i="44"/>
  <c r="A349" i="44"/>
  <c r="A348" i="44"/>
  <c r="A347" i="44"/>
  <c r="A346" i="44"/>
  <c r="A345" i="44"/>
  <c r="A344" i="44"/>
  <c r="A343" i="44"/>
  <c r="A342" i="44"/>
  <c r="A341" i="44"/>
  <c r="A340" i="44"/>
  <c r="A339" i="44"/>
  <c r="A338" i="44"/>
  <c r="A337" i="44"/>
  <c r="A336" i="44"/>
  <c r="A335" i="44"/>
  <c r="A334" i="44"/>
  <c r="A333" i="44"/>
  <c r="A332" i="44"/>
  <c r="A331" i="44"/>
  <c r="A330" i="44"/>
  <c r="A329" i="44"/>
  <c r="A328" i="44"/>
  <c r="A327" i="44"/>
  <c r="A326" i="44"/>
  <c r="A325" i="44"/>
  <c r="A324" i="44"/>
  <c r="A323" i="44"/>
  <c r="A322" i="44"/>
  <c r="A321" i="44"/>
  <c r="A320" i="44"/>
  <c r="A319" i="44"/>
  <c r="A318" i="44"/>
  <c r="A317" i="44"/>
  <c r="A316" i="44"/>
  <c r="A315" i="44"/>
  <c r="A314" i="44"/>
  <c r="A313" i="44"/>
  <c r="A312" i="44"/>
  <c r="A311" i="44"/>
  <c r="A310" i="44"/>
  <c r="A309" i="44"/>
  <c r="A308" i="44"/>
  <c r="A307" i="44"/>
  <c r="A306" i="44"/>
  <c r="A305" i="44"/>
  <c r="A304" i="44"/>
  <c r="A303" i="44"/>
  <c r="A302" i="44"/>
  <c r="A301" i="44"/>
  <c r="A300" i="44"/>
  <c r="A299" i="44"/>
  <c r="A298" i="44"/>
  <c r="A297" i="44"/>
  <c r="A296" i="44"/>
  <c r="A295" i="44"/>
  <c r="A294" i="44"/>
  <c r="A293" i="44"/>
  <c r="A292" i="44"/>
  <c r="A291" i="44"/>
  <c r="A290" i="44"/>
  <c r="A289" i="44"/>
  <c r="A288" i="44"/>
  <c r="A287" i="44"/>
  <c r="A286" i="44"/>
  <c r="A285" i="44"/>
  <c r="A284" i="44"/>
  <c r="A283" i="44"/>
  <c r="A282" i="44"/>
  <c r="A281" i="44"/>
  <c r="A280" i="44"/>
  <c r="A279" i="44"/>
  <c r="A278" i="44"/>
  <c r="A277" i="44"/>
  <c r="A276" i="44"/>
  <c r="A275" i="44"/>
  <c r="A274" i="44"/>
  <c r="A273" i="44"/>
  <c r="A272" i="44"/>
  <c r="A271" i="44"/>
  <c r="A270" i="44"/>
  <c r="A269" i="44"/>
  <c r="A268" i="44"/>
  <c r="A267" i="44"/>
  <c r="A266" i="44"/>
  <c r="A265" i="44"/>
  <c r="A264" i="44"/>
  <c r="A263" i="44"/>
  <c r="A262" i="44"/>
  <c r="A261" i="44"/>
  <c r="A260" i="44"/>
  <c r="A259" i="44"/>
  <c r="A258" i="44"/>
  <c r="A257" i="44"/>
  <c r="A256" i="44"/>
  <c r="A255" i="44"/>
  <c r="A254" i="44"/>
  <c r="A253" i="44"/>
  <c r="A252" i="44"/>
  <c r="A251" i="44"/>
  <c r="A250" i="44"/>
  <c r="A249" i="44"/>
  <c r="A248" i="44"/>
  <c r="A247" i="44"/>
  <c r="A246" i="44"/>
  <c r="A245" i="44"/>
  <c r="A244" i="44"/>
  <c r="A243" i="44"/>
  <c r="A241" i="44"/>
  <c r="A239" i="44"/>
  <c r="A238" i="44"/>
  <c r="A236" i="44"/>
  <c r="A235" i="44"/>
  <c r="A234" i="44"/>
  <c r="A233" i="44"/>
  <c r="A232" i="44"/>
  <c r="A231" i="44"/>
  <c r="A229" i="44"/>
  <c r="A228" i="44"/>
  <c r="A227" i="44"/>
  <c r="A226" i="44"/>
  <c r="A225" i="44"/>
  <c r="A224" i="44"/>
  <c r="A223" i="44"/>
  <c r="A222" i="44"/>
  <c r="A221" i="44"/>
  <c r="A220" i="44"/>
  <c r="A219" i="44"/>
  <c r="A218" i="44"/>
  <c r="A217" i="44"/>
  <c r="A216" i="44"/>
  <c r="A215" i="44"/>
  <c r="A214" i="44"/>
  <c r="A213" i="44"/>
  <c r="A212" i="44"/>
  <c r="A211" i="44"/>
  <c r="A210" i="44"/>
  <c r="F209" i="44"/>
  <c r="A209" i="44"/>
  <c r="A207" i="44"/>
  <c r="A206" i="44"/>
  <c r="A205" i="44"/>
  <c r="A204" i="44"/>
  <c r="A203" i="44"/>
  <c r="A202" i="44"/>
  <c r="A201" i="44"/>
  <c r="A200" i="44"/>
  <c r="A198" i="44"/>
  <c r="A197" i="44"/>
  <c r="A196" i="44"/>
  <c r="A195" i="44"/>
  <c r="A194" i="44"/>
  <c r="A193" i="44"/>
  <c r="A192" i="44"/>
  <c r="A191" i="44"/>
  <c r="A190" i="44"/>
  <c r="A189" i="44"/>
  <c r="A188" i="44"/>
  <c r="A187" i="44"/>
  <c r="A186" i="44"/>
  <c r="A185" i="44"/>
  <c r="A184" i="44"/>
  <c r="A183" i="44"/>
  <c r="A182" i="44"/>
  <c r="A181" i="44"/>
  <c r="A179" i="44"/>
  <c r="A178" i="44"/>
  <c r="A177" i="44"/>
  <c r="A176" i="44"/>
  <c r="A175" i="44"/>
  <c r="A174" i="44"/>
  <c r="A173" i="44"/>
  <c r="A172" i="44"/>
  <c r="A171" i="44"/>
  <c r="A170" i="44"/>
  <c r="A169" i="44"/>
  <c r="A168" i="44"/>
  <c r="A167" i="44"/>
  <c r="A166" i="44"/>
  <c r="A165" i="44"/>
  <c r="A163" i="44"/>
  <c r="A162" i="44"/>
  <c r="A161" i="44"/>
  <c r="A160" i="44"/>
  <c r="A159" i="44"/>
  <c r="A156" i="44"/>
  <c r="A155" i="44"/>
  <c r="A154" i="44"/>
  <c r="A153" i="44"/>
  <c r="A152" i="44"/>
  <c r="A151" i="44"/>
  <c r="A150" i="44"/>
  <c r="A149" i="44"/>
  <c r="A148" i="44"/>
  <c r="A147" i="44"/>
  <c r="A138" i="44"/>
  <c r="A137" i="44"/>
  <c r="A136" i="44"/>
  <c r="A135" i="44"/>
  <c r="A134" i="44"/>
  <c r="A133" i="44"/>
  <c r="A132" i="44"/>
  <c r="A131" i="44"/>
  <c r="A130" i="44"/>
  <c r="A129" i="44"/>
  <c r="A128" i="44"/>
  <c r="A127" i="44"/>
  <c r="A126" i="44"/>
  <c r="A125" i="44"/>
  <c r="A124" i="44"/>
  <c r="A123" i="44"/>
  <c r="A122" i="44"/>
  <c r="A121" i="44"/>
  <c r="A120" i="44"/>
  <c r="A119" i="44"/>
  <c r="A118" i="44"/>
  <c r="A117" i="44"/>
  <c r="A116" i="44"/>
  <c r="A115" i="44"/>
  <c r="A114" i="44"/>
  <c r="A113" i="44"/>
  <c r="A112" i="44"/>
  <c r="A111" i="44"/>
  <c r="A110" i="44"/>
  <c r="A109" i="44"/>
  <c r="A108" i="44"/>
  <c r="A107" i="44"/>
  <c r="A106" i="44"/>
  <c r="A105" i="44"/>
  <c r="A104" i="44"/>
  <c r="A103" i="44"/>
  <c r="A102" i="44"/>
  <c r="A101" i="44"/>
  <c r="A100" i="44"/>
  <c r="A99" i="44"/>
  <c r="A98" i="44"/>
  <c r="A97" i="44"/>
  <c r="A96" i="44"/>
  <c r="A95" i="44"/>
  <c r="A94" i="44"/>
  <c r="A93" i="44"/>
  <c r="A92" i="44"/>
  <c r="A91" i="44"/>
  <c r="A90" i="44"/>
  <c r="A89" i="44"/>
  <c r="A88" i="44"/>
  <c r="A87" i="44"/>
  <c r="A86" i="44"/>
  <c r="A85" i="44"/>
  <c r="A84" i="44"/>
  <c r="A83" i="44"/>
  <c r="A82" i="44"/>
  <c r="A81" i="44"/>
  <c r="A80" i="44"/>
  <c r="A79" i="44"/>
  <c r="A78" i="44"/>
  <c r="A77" i="44"/>
  <c r="A76" i="44"/>
  <c r="A75" i="44"/>
  <c r="A74" i="44"/>
  <c r="A73" i="44"/>
  <c r="A72" i="44"/>
  <c r="A71" i="44"/>
  <c r="A70" i="44"/>
  <c r="A69" i="44"/>
  <c r="A68" i="44"/>
  <c r="A67" i="44"/>
  <c r="A66" i="44"/>
  <c r="A65" i="44"/>
  <c r="A64" i="44"/>
  <c r="A63" i="44"/>
  <c r="A62" i="44"/>
  <c r="A61" i="44"/>
  <c r="A60" i="44"/>
  <c r="A59" i="44"/>
  <c r="A58" i="44"/>
  <c r="A57" i="44"/>
  <c r="A56" i="44"/>
  <c r="A55" i="44"/>
  <c r="A54" i="44"/>
  <c r="A53" i="44"/>
  <c r="A52" i="44"/>
  <c r="A51" i="44"/>
  <c r="A50" i="44"/>
  <c r="A49" i="44"/>
  <c r="A48" i="44"/>
  <c r="A47" i="44"/>
  <c r="A46" i="44"/>
  <c r="A45" i="44"/>
  <c r="A43" i="44"/>
  <c r="A42" i="44"/>
  <c r="A40" i="44"/>
  <c r="A39" i="44"/>
  <c r="A38" i="44"/>
  <c r="A37" i="44"/>
  <c r="A36" i="44"/>
  <c r="A35" i="44"/>
  <c r="A34" i="44"/>
  <c r="A33" i="44"/>
  <c r="A32" i="44"/>
  <c r="A31" i="44"/>
  <c r="A30" i="44"/>
  <c r="A29" i="44"/>
  <c r="A28" i="44"/>
  <c r="A27" i="44"/>
  <c r="A26" i="44"/>
  <c r="A25" i="44"/>
  <c r="A23" i="44"/>
  <c r="A22" i="44"/>
  <c r="A21" i="44"/>
  <c r="A20" i="44"/>
  <c r="A19" i="44"/>
  <c r="A18" i="44"/>
  <c r="A17" i="44"/>
  <c r="A16" i="44"/>
  <c r="A15" i="44"/>
  <c r="A14" i="44"/>
  <c r="A13" i="44"/>
  <c r="A12" i="44"/>
  <c r="A11" i="44"/>
  <c r="A10" i="44"/>
  <c r="A9" i="44"/>
  <c r="A8" i="44"/>
  <c r="A7" i="44"/>
  <c r="A6" i="44"/>
</calcChain>
</file>

<file path=xl/sharedStrings.xml><?xml version="1.0" encoding="utf-8"?>
<sst xmlns="http://schemas.openxmlformats.org/spreadsheetml/2006/main" count="7615" uniqueCount="2766">
  <si>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</si>
  <si>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</si>
  <si>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</si>
  <si>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</si>
  <si>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</si>
  <si>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</si>
  <si>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</si>
  <si>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</si>
  <si>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</si>
  <si>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ジュンテンドー御津店</t>
    <rPh sb="7" eb="9">
      <t>ミツ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</si>
  <si>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</si>
  <si>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</si>
  <si>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</si>
  <si>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建設地</t>
    <rPh sb="0" eb="3">
      <t>ケンセツチ</t>
    </rPh>
    <phoneticPr fontId="2"/>
  </si>
  <si>
    <t>JAいずもラピタはまやま店</t>
    <rPh sb="12" eb="13">
      <t>テン</t>
    </rPh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</si>
  <si>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</si>
  <si>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</si>
  <si>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</si>
  <si>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</si>
  <si>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</si>
  <si>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</si>
  <si>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</si>
  <si>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中田マンション</t>
  </si>
  <si>
    <t>神辺マンション</t>
  </si>
  <si>
    <t>畑本マンション</t>
  </si>
  <si>
    <t>ジーベック物流センター</t>
  </si>
  <si>
    <t>ドラッグストア</t>
  </si>
  <si>
    <t>物流センター</t>
  </si>
  <si>
    <t>コンビニエンスストア</t>
  </si>
  <si>
    <t>施工時期</t>
    <rPh sb="0" eb="2">
      <t>セコウ</t>
    </rPh>
    <rPh sb="2" eb="4">
      <t>ジキ</t>
    </rPh>
    <phoneticPr fontId="2"/>
  </si>
  <si>
    <t>平屋建</t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</si>
  <si>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</si>
  <si>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</si>
  <si>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</si>
  <si>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</si>
  <si>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</si>
  <si>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</si>
  <si>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</si>
  <si>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</si>
  <si>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家電量販店</t>
    <rPh sb="0" eb="1">
      <t>カ</t>
    </rPh>
    <rPh sb="1" eb="2">
      <t>デン</t>
    </rPh>
    <rPh sb="2" eb="5">
      <t>リョウハンテン</t>
    </rPh>
    <phoneticPr fontId="2"/>
  </si>
  <si>
    <t>津山インター河辺モール</t>
    <rPh sb="0" eb="2">
      <t>ツヤマ</t>
    </rPh>
    <rPh sb="6" eb="8">
      <t>カワベ</t>
    </rPh>
    <phoneticPr fontId="4"/>
  </si>
  <si>
    <t>公民館</t>
    <rPh sb="0" eb="3">
      <t>コウミンカン</t>
    </rPh>
    <phoneticPr fontId="2"/>
  </si>
  <si>
    <t>平屋建</t>
    <rPh sb="0" eb="2">
      <t>ヒラヤ</t>
    </rPh>
    <rPh sb="2" eb="3">
      <t>タ</t>
    </rPh>
    <phoneticPr fontId="2"/>
  </si>
  <si>
    <t>平屋建</t>
  </si>
  <si>
    <t>住宅</t>
    <rPh sb="0" eb="2">
      <t>ジュウタク</t>
    </rPh>
    <phoneticPr fontId="2"/>
  </si>
  <si>
    <t>S造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</si>
  <si>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</si>
  <si>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</si>
  <si>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</si>
  <si>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</si>
  <si>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</si>
  <si>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ロジネットサポート藤枝</t>
    <rPh sb="9" eb="11">
      <t>フジエダ</t>
    </rPh>
    <phoneticPr fontId="4"/>
  </si>
  <si>
    <t>木造</t>
    <rPh sb="0" eb="2">
      <t>モクゾウ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</si>
  <si>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</si>
  <si>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</si>
  <si>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</si>
  <si>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</si>
  <si>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</si>
  <si>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</si>
  <si>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温浴施設</t>
    <rPh sb="0" eb="2">
      <t>オンヨク</t>
    </rPh>
    <rPh sb="2" eb="4">
      <t>シセツ</t>
    </rPh>
    <phoneticPr fontId="2"/>
  </si>
  <si>
    <t>クレストホール印田</t>
    <rPh sb="7" eb="9">
      <t>インダ</t>
    </rPh>
    <phoneticPr fontId="4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</si>
  <si>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</si>
  <si>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</si>
  <si>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</si>
  <si>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</si>
  <si>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駐車場</t>
    <rPh sb="0" eb="3">
      <t>チュウシャジョウ</t>
    </rPh>
    <phoneticPr fontId="2"/>
  </si>
  <si>
    <t>バロー豊川店</t>
    <rPh sb="3" eb="6">
      <t>トヨカワテン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</si>
  <si>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</si>
  <si>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</si>
  <si>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</si>
  <si>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RC造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</si>
  <si>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</si>
  <si>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</si>
  <si>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</si>
  <si>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工場</t>
  </si>
  <si>
    <t>兵庫県神戸市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</si>
  <si>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</si>
  <si>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関西トランスウェイ㈱南大阪第2物流センター（常温棟）</t>
    <rPh sb="22" eb="24">
      <t>ジョウオン</t>
    </rPh>
    <phoneticPr fontId="2"/>
  </si>
  <si>
    <t>岡山県笠岡市</t>
    <rPh sb="0" eb="3">
      <t>オカヤマケン</t>
    </rPh>
    <rPh sb="3" eb="6">
      <t>カサオカシ</t>
    </rPh>
    <phoneticPr fontId="2"/>
  </si>
  <si>
    <t>コメリPW岩見沢店</t>
    <rPh sb="8" eb="9">
      <t>テン</t>
    </rPh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</si>
  <si>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</si>
  <si>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</si>
  <si>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</si>
  <si>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</si>
  <si>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</si>
  <si>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</si>
  <si>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</si>
  <si>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</si>
  <si>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</si>
  <si>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</si>
  <si>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</si>
  <si>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</si>
  <si>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</si>
  <si>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</si>
  <si>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</si>
  <si>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</si>
  <si>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</si>
  <si>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</si>
  <si>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</si>
  <si>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</si>
  <si>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</si>
  <si>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</si>
  <si>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</si>
  <si>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</si>
  <si>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</si>
  <si>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</si>
  <si>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</si>
  <si>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</si>
  <si>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</si>
  <si>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</si>
  <si>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</si>
  <si>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</si>
  <si>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</si>
  <si>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</si>
  <si>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</si>
  <si>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</si>
  <si>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</si>
  <si>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</si>
  <si>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</si>
  <si>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</si>
  <si>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</si>
  <si>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</si>
  <si>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</si>
  <si>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</si>
  <si>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</si>
  <si>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</si>
  <si>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</si>
  <si>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</si>
  <si>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</si>
  <si>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</si>
  <si>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</si>
  <si>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</si>
  <si>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</si>
  <si>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</si>
  <si>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</si>
  <si>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</si>
  <si>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</si>
  <si>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</si>
  <si>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</si>
  <si>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</si>
  <si>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</si>
  <si>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</si>
  <si>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</si>
  <si>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</si>
  <si>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</si>
  <si>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</si>
  <si>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</si>
  <si>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</si>
  <si>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</si>
  <si>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</si>
  <si>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</si>
  <si>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</si>
  <si>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</si>
  <si>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</si>
  <si>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</si>
  <si>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</si>
  <si>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</si>
  <si>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</si>
  <si>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</si>
  <si>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</si>
  <si>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</si>
  <si>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</si>
  <si>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</si>
  <si>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</si>
  <si>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</si>
  <si>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</si>
  <si>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</si>
  <si>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</si>
  <si>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</si>
  <si>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</si>
  <si>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</si>
  <si>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</si>
  <si>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</si>
  <si>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</si>
  <si>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</si>
  <si>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</si>
  <si>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</si>
  <si>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</si>
  <si>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</si>
  <si>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</si>
  <si>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</si>
  <si>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</si>
  <si>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</si>
  <si>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</si>
  <si>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</si>
  <si>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</si>
  <si>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</si>
  <si>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</si>
  <si>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</si>
  <si>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</si>
  <si>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</si>
  <si>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</si>
  <si>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</si>
  <si>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</si>
  <si>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</si>
  <si>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</si>
  <si>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</si>
  <si>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</si>
  <si>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</si>
  <si>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</si>
  <si>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</si>
  <si>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</si>
  <si>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</si>
  <si>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</si>
  <si>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</si>
  <si>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</si>
  <si>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</si>
  <si>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</si>
  <si>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</si>
  <si>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</si>
  <si>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</si>
  <si>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</si>
  <si>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</si>
  <si>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</si>
  <si>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</si>
  <si>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</si>
  <si>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</si>
  <si>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</si>
  <si>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</si>
  <si>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</si>
  <si>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</si>
  <si>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</si>
  <si>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</si>
  <si>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</si>
  <si>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</si>
  <si>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</si>
  <si>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</si>
  <si>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</si>
  <si>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</si>
  <si>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</si>
  <si>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</si>
  <si>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</si>
  <si>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</si>
  <si>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</si>
  <si>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</si>
  <si>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</si>
  <si>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</si>
  <si>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</si>
  <si>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</si>
  <si>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</si>
  <si>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</si>
  <si>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</si>
  <si>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</si>
  <si>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</si>
  <si>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</si>
  <si>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</si>
  <si>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</si>
  <si>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</si>
  <si>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</si>
  <si>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</si>
  <si>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</si>
  <si>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</si>
  <si>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</si>
  <si>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</si>
  <si>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</si>
  <si>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</si>
  <si>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</si>
  <si>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</si>
  <si>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</si>
  <si>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</si>
  <si>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</si>
  <si>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</si>
  <si>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</si>
  <si>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</si>
  <si>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</si>
  <si>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</si>
  <si>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</si>
  <si>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</si>
  <si>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</si>
  <si>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</si>
  <si>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</si>
  <si>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</si>
  <si>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</si>
  <si>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</si>
  <si>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</si>
  <si>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</si>
  <si>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</si>
  <si>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</si>
  <si>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</si>
  <si>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</si>
  <si>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</si>
  <si>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</si>
  <si>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</si>
  <si>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</si>
  <si>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</si>
  <si>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</si>
  <si>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</si>
  <si>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</si>
  <si>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</si>
  <si>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</si>
  <si>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</si>
  <si>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</si>
  <si>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</si>
  <si>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</si>
  <si>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</si>
  <si>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</si>
  <si>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</si>
  <si>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</si>
  <si>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</si>
  <si>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</si>
  <si>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</si>
  <si>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</si>
  <si>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</si>
  <si>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</si>
  <si>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</si>
  <si>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</si>
  <si>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</si>
  <si>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</si>
  <si>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</si>
  <si>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</si>
  <si>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</si>
  <si>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</si>
  <si>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</si>
  <si>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</si>
  <si>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</si>
  <si>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</si>
  <si>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</si>
  <si>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</si>
  <si>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</si>
  <si>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</si>
  <si>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</si>
  <si>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</si>
  <si>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</si>
  <si>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</si>
  <si>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</si>
  <si>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</si>
  <si>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</si>
  <si>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</si>
  <si>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</si>
  <si>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</si>
  <si>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</si>
  <si>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</si>
  <si>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</si>
  <si>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</si>
  <si>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</si>
  <si>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</si>
  <si>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</si>
  <si>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</si>
  <si>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</si>
  <si>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</si>
  <si>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</si>
  <si>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</si>
  <si>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</si>
  <si>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</si>
  <si>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</si>
  <si>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</si>
  <si>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</si>
  <si>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</si>
  <si>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</si>
  <si>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</si>
  <si>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</si>
  <si>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</si>
  <si>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</si>
  <si>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</si>
  <si>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</si>
  <si>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</si>
  <si>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</si>
  <si>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</si>
  <si>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</si>
  <si>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</si>
  <si>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</si>
  <si>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</si>
  <si>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</si>
  <si>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</si>
  <si>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</si>
  <si>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</si>
  <si>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</si>
  <si>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</si>
  <si>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</si>
  <si>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</si>
  <si>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</si>
  <si>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</si>
  <si>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</si>
  <si>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</si>
  <si>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</si>
  <si>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</si>
  <si>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</si>
  <si>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</si>
  <si>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</si>
  <si>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</si>
  <si>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</si>
  <si>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</si>
  <si>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</si>
  <si>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</si>
  <si>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</si>
  <si>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</si>
  <si>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</si>
  <si>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</si>
  <si>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</si>
  <si>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</si>
  <si>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</si>
  <si>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</si>
  <si>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</si>
  <si>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</si>
  <si>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</si>
  <si>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</si>
  <si>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</si>
  <si>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</si>
  <si>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</si>
  <si>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</si>
  <si>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</si>
  <si>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</si>
  <si>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</si>
  <si>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</si>
  <si>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</si>
  <si>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</si>
  <si>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</si>
  <si>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</si>
  <si>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</si>
  <si>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</si>
  <si>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</si>
  <si>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</si>
  <si>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</si>
  <si>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</si>
  <si>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</si>
  <si>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</si>
  <si>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</si>
  <si>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</si>
  <si>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</si>
  <si>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</si>
  <si>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</si>
  <si>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</si>
  <si>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</si>
  <si>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</si>
  <si>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</si>
  <si>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</si>
  <si>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</si>
  <si>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</si>
  <si>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</si>
  <si>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</si>
  <si>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</si>
  <si>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</si>
  <si>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</si>
  <si>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</si>
  <si>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</si>
  <si>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</si>
  <si>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</si>
  <si>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</si>
  <si>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</si>
  <si>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</si>
  <si>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</si>
  <si>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</si>
  <si>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</si>
  <si>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</si>
  <si>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</si>
  <si>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</si>
  <si>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</si>
  <si>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</si>
  <si>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</si>
  <si>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</si>
  <si>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</si>
  <si>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</si>
  <si>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</si>
  <si>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</si>
  <si>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</si>
  <si>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</si>
  <si>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</si>
  <si>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</si>
  <si>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</si>
  <si>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</si>
  <si>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</si>
  <si>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</si>
  <si>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</si>
  <si>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</si>
  <si>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</si>
  <si>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</si>
  <si>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</si>
  <si>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</si>
  <si>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</si>
  <si>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</si>
  <si>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</si>
  <si>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</si>
  <si>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</si>
  <si>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</si>
  <si>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</si>
  <si>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</si>
  <si>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</si>
  <si>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</si>
  <si>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</si>
  <si>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</si>
  <si>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</si>
  <si>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</si>
  <si>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</si>
  <si>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</si>
  <si>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</si>
  <si>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</si>
  <si>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</si>
  <si>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</si>
  <si>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</si>
  <si>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</si>
  <si>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</si>
  <si>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</si>
  <si>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</si>
  <si>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</si>
  <si>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</si>
  <si>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</si>
  <si>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</si>
  <si>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</si>
  <si>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</si>
  <si>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</si>
  <si>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</si>
  <si>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</si>
  <si>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</si>
  <si>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</si>
  <si>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</si>
  <si>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</si>
  <si>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</si>
  <si>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</si>
  <si>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バロー上野台店</t>
    <rPh sb="3" eb="6">
      <t>ウエノダイ</t>
    </rPh>
    <rPh sb="6" eb="7">
      <t>テン</t>
    </rPh>
    <phoneticPr fontId="4"/>
  </si>
  <si>
    <t>長野県岡谷市</t>
    <rPh sb="2" eb="3">
      <t>ケン</t>
    </rPh>
    <phoneticPr fontId="2"/>
  </si>
  <si>
    <t>山形県酒田市</t>
    <rPh sb="0" eb="3">
      <t>ヤマガタケン</t>
    </rPh>
    <rPh sb="3" eb="6">
      <t>サカタシ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</si>
  <si>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</si>
  <si>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</si>
  <si>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</si>
  <si>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</si>
  <si>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</si>
  <si>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佐賀県唐津市</t>
    <rPh sb="0" eb="3">
      <t>サガケン</t>
    </rPh>
    <rPh sb="3" eb="6">
      <t>カラツシ</t>
    </rPh>
    <phoneticPr fontId="2"/>
  </si>
  <si>
    <t>熊本県玉名市</t>
    <rPh sb="0" eb="3">
      <t>クマモトケン</t>
    </rPh>
    <rPh sb="3" eb="6">
      <t>タマナシ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</si>
  <si>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</si>
  <si>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</si>
  <si>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秋田県能代市</t>
    <rPh sb="0" eb="3">
      <t>アキタケン</t>
    </rPh>
    <rPh sb="3" eb="6">
      <t>ノシロシ</t>
    </rPh>
    <phoneticPr fontId="2"/>
  </si>
  <si>
    <t>大阪府大阪市</t>
  </si>
  <si>
    <t>山形県飽海郡</t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</si>
  <si>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</si>
  <si>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</si>
  <si>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</si>
  <si>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</si>
  <si>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</si>
  <si>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</si>
  <si>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RC造</t>
    <rPh sb="2" eb="3">
      <t>ツク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</si>
  <si>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</si>
  <si>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</si>
  <si>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</si>
  <si>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</si>
  <si>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</si>
  <si>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</si>
  <si>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</si>
  <si>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</si>
  <si>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</si>
  <si>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三重県三重郡</t>
    <rPh sb="0" eb="3">
      <t>ミエケン</t>
    </rPh>
    <rPh sb="3" eb="6">
      <t>ミエグン</t>
    </rPh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</si>
  <si>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</si>
  <si>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</si>
  <si>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</si>
  <si>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</si>
  <si>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</si>
  <si>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</si>
  <si>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</si>
  <si>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</si>
  <si>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学校</t>
    <rPh sb="0" eb="2">
      <t>ガッコウ</t>
    </rPh>
    <phoneticPr fontId="2"/>
  </si>
  <si>
    <t>石川県金沢市</t>
    <rPh sb="0" eb="3">
      <t>イシカワケン</t>
    </rPh>
    <rPh sb="3" eb="6">
      <t>カナザワシ</t>
    </rPh>
    <phoneticPr fontId="2"/>
  </si>
  <si>
    <t>高知県高知市</t>
  </si>
  <si>
    <t>島根県出雲市</t>
  </si>
  <si>
    <t>宮城県柴田郡</t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</si>
  <si>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</si>
  <si>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奈良県奈良市</t>
    <rPh sb="0" eb="3">
      <t>ナラケン</t>
    </rPh>
    <rPh sb="3" eb="6">
      <t>ナラシ</t>
    </rPh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</si>
  <si>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</si>
  <si>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</si>
  <si>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</si>
  <si>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</si>
  <si>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千葉県山武郡</t>
    <rPh sb="3" eb="5">
      <t>サンブ</t>
    </rPh>
    <rPh sb="5" eb="6">
      <t>グン</t>
    </rPh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</si>
  <si>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</si>
  <si>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事務所</t>
  </si>
  <si>
    <t>2018.10</t>
  </si>
  <si>
    <t>スーパービバホーム四日市泊店</t>
    <rPh sb="9" eb="13">
      <t>ヨッカイチハク</t>
    </rPh>
    <rPh sb="13" eb="14">
      <t>ミセ</t>
    </rPh>
    <phoneticPr fontId="2"/>
  </si>
  <si>
    <t>埼玉県上尾市</t>
    <rPh sb="0" eb="3">
      <t>サイタマケン</t>
    </rPh>
    <rPh sb="3" eb="6">
      <t>アゲオシ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</si>
  <si>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</si>
  <si>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新潟県新発田市</t>
    <rPh sb="0" eb="3">
      <t>ニイガタケン</t>
    </rPh>
    <rPh sb="3" eb="7">
      <t>シバタシ</t>
    </rPh>
    <phoneticPr fontId="2"/>
  </si>
  <si>
    <t>北海道虻田郡</t>
    <rPh sb="0" eb="3">
      <t>ホッカイドウ</t>
    </rPh>
    <rPh sb="3" eb="6">
      <t>アブタグン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</si>
  <si>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</si>
  <si>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</si>
  <si>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</si>
  <si>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</si>
  <si>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</si>
  <si>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</si>
  <si>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</si>
  <si>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</si>
  <si>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</si>
  <si>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</si>
  <si>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</si>
  <si>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</si>
  <si>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</si>
  <si>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</si>
  <si>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</si>
  <si>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</si>
  <si>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</si>
  <si>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</si>
  <si>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</si>
  <si>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</si>
  <si>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</si>
  <si>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</si>
  <si>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</si>
  <si>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</si>
  <si>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</si>
  <si>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</si>
  <si>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</si>
  <si>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</si>
  <si>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熊本県八代市</t>
  </si>
  <si>
    <t>山形県鶴岡市</t>
  </si>
  <si>
    <t>千葉県茂原市</t>
  </si>
  <si>
    <t>滋賀県蒲生郡</t>
    <rPh sb="0" eb="3">
      <t>シガケン</t>
    </rPh>
    <rPh sb="3" eb="6">
      <t>ガモウグン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</si>
  <si>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</si>
  <si>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</si>
  <si>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</si>
  <si>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</si>
  <si>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</si>
  <si>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</si>
  <si>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</si>
  <si>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</si>
  <si>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</si>
  <si>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</si>
  <si>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2層3段</t>
    <rPh sb="1" eb="2">
      <t>ソウ</t>
    </rPh>
    <rPh sb="3" eb="4">
      <t>ダン</t>
    </rPh>
    <phoneticPr fontId="2"/>
  </si>
  <si>
    <t>岡山県倉敷市</t>
  </si>
  <si>
    <t>愛知県名古屋市</t>
  </si>
  <si>
    <t>山形県東田川郡</t>
  </si>
  <si>
    <t>静岡県駿東郡</t>
  </si>
  <si>
    <t>長野県松本市</t>
  </si>
  <si>
    <t>沖縄県糸満市</t>
  </si>
  <si>
    <t>青森県八戸市</t>
  </si>
  <si>
    <t>木造</t>
  </si>
  <si>
    <t>平屋建</t>
    <rPh sb="0" eb="2">
      <t>ヒラヤ</t>
    </rPh>
    <rPh sb="2" eb="3">
      <t>タテ</t>
    </rPh>
    <phoneticPr fontId="2"/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</si>
  <si>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</si>
  <si>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</si>
  <si>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</si>
  <si>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</si>
  <si>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</si>
  <si>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</si>
  <si>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</si>
  <si>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宮城県宮城郡</t>
  </si>
  <si>
    <t>青森県青森市</t>
  </si>
  <si>
    <t>石川県金沢市</t>
  </si>
  <si>
    <t>広島県竹原市</t>
  </si>
  <si>
    <t>宮城県角田市</t>
  </si>
  <si>
    <t>新潟県上越市</t>
  </si>
  <si>
    <t>新潟県新潟市</t>
  </si>
  <si>
    <t>沖縄県島尻郡</t>
  </si>
  <si>
    <t>MINI大阪北</t>
  </si>
  <si>
    <t>竹原市立たけはら認定こども園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</si>
  <si>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</si>
  <si>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</si>
  <si>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</si>
  <si>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</si>
  <si>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</si>
  <si>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</si>
  <si>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</si>
  <si>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</si>
  <si>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</si>
  <si>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</si>
  <si>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</si>
  <si>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埼玉県三郷市</t>
  </si>
  <si>
    <t>東京都葛飾区</t>
  </si>
  <si>
    <t>つり具センター手稲富岡店</t>
  </si>
  <si>
    <t>薬王堂山形遊佐店</t>
  </si>
  <si>
    <t>宮崎県宮崎市</t>
  </si>
  <si>
    <t>千葉県館山市</t>
  </si>
  <si>
    <t>埼玉県吉川市</t>
  </si>
  <si>
    <t>車庫</t>
    <rPh sb="0" eb="2">
      <t>シャコ</t>
    </rPh>
    <phoneticPr fontId="2"/>
  </si>
  <si>
    <t>埼玉県さいたま市</t>
  </si>
  <si>
    <t>岐阜県各務原市</t>
  </si>
  <si>
    <t>熊本県熊本市</t>
  </si>
  <si>
    <t>北海道岩見沢市</t>
  </si>
  <si>
    <t>福岡県田川市</t>
  </si>
  <si>
    <t>茨城県つくば市</t>
  </si>
  <si>
    <t>福島県南相馬市</t>
  </si>
  <si>
    <t>フーデリー霧島店</t>
  </si>
  <si>
    <t>房州カントリークラブハウス</t>
  </si>
  <si>
    <t>設備管理所PCB保管庫</t>
  </si>
  <si>
    <t>ツルハドラッグ高知若松店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</si>
  <si>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</si>
  <si>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</si>
  <si>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</si>
  <si>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</si>
  <si>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</si>
  <si>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</si>
  <si>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</si>
  <si>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</si>
  <si>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RC造</t>
  </si>
  <si>
    <t>ドラッグコスモス西浜店</t>
  </si>
  <si>
    <t>薬王堂多賀城店</t>
  </si>
  <si>
    <t>岡山県笠岡市</t>
  </si>
  <si>
    <t>鳥取県境港市</t>
  </si>
  <si>
    <t>和歌山県和歌山市</t>
  </si>
  <si>
    <t>兵庫県加古川市</t>
  </si>
  <si>
    <t>石川県小松市</t>
  </si>
  <si>
    <t>北海道稚内市</t>
  </si>
  <si>
    <t>埼玉県入間郡</t>
  </si>
  <si>
    <t>埼玉県戸田市</t>
  </si>
  <si>
    <t>沖縄県うるま市</t>
  </si>
  <si>
    <t>栃木県那須郡</t>
  </si>
  <si>
    <t>千葉県船橋市</t>
  </si>
  <si>
    <t>宮城県多賀城市</t>
  </si>
  <si>
    <t>青森県津軽市</t>
    <rPh sb="3" eb="5">
      <t>ツガル</t>
    </rPh>
    <phoneticPr fontId="2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</si>
  <si>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</si>
  <si>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</si>
  <si>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</si>
  <si>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セントラルスポーツ茂原店</t>
  </si>
  <si>
    <t>静岡県静岡市</t>
  </si>
  <si>
    <t>神奈川県伊勢原市</t>
  </si>
  <si>
    <t>東京都墨田区</t>
  </si>
  <si>
    <t>徳島県小松島市</t>
  </si>
  <si>
    <t>山口県熊毛郡</t>
  </si>
  <si>
    <t>滋賀県蒲生郡</t>
  </si>
  <si>
    <t>埼玉県八潮市</t>
  </si>
  <si>
    <t>北海道千歳市</t>
  </si>
  <si>
    <t>広島県福山市</t>
  </si>
  <si>
    <t>W造</t>
  </si>
  <si>
    <t>青森県むつ市</t>
  </si>
  <si>
    <t>広島県大竹市</t>
  </si>
  <si>
    <t>埼玉県吉川市</t>
    <rPh sb="5" eb="6">
      <t>シ</t>
    </rPh>
    <phoneticPr fontId="2"/>
  </si>
  <si>
    <t>石川県羽咋市</t>
    <rPh sb="5" eb="6">
      <t>シ</t>
    </rPh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</si>
  <si>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</si>
  <si>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</si>
  <si>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</si>
  <si>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</si>
  <si>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</si>
  <si>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千葉県夷隅郡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</si>
  <si>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</si>
  <si>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</si>
  <si>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</si>
  <si>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</si>
  <si>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</si>
  <si>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吾郷税理士事務所社屋</t>
  </si>
  <si>
    <t>ヤマザワ鶴岡茅原店</t>
  </si>
  <si>
    <t>高萩自動社工業大型塗装工場</t>
  </si>
  <si>
    <t>沖縄県名護市</t>
  </si>
  <si>
    <t>愛知県北名古屋市</t>
    <rPh sb="0" eb="3">
      <t>アイチケン</t>
    </rPh>
    <rPh sb="3" eb="8">
      <t>キタナゴヤシ</t>
    </rPh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</si>
  <si>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</si>
  <si>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</si>
  <si>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物流センター</t>
    <rPh sb="0" eb="2">
      <t>ブツリュウ</t>
    </rPh>
    <phoneticPr fontId="4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</si>
  <si>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</si>
  <si>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rPh sb="0" eb="2">
      <t>ブッパン</t>
    </rPh>
    <rPh sb="2" eb="3">
      <t>テン</t>
    </rPh>
    <phoneticPr fontId="2"/>
  </si>
  <si>
    <t>機械室</t>
    <rPh sb="0" eb="2">
      <t>キカイ</t>
    </rPh>
    <rPh sb="2" eb="3">
      <t>シツ</t>
    </rPh>
    <phoneticPr fontId="2"/>
  </si>
  <si>
    <t>農業施設</t>
    <rPh sb="0" eb="2">
      <t>ノウギョウ</t>
    </rPh>
    <rPh sb="2" eb="4">
      <t>シセツ</t>
    </rPh>
    <phoneticPr fontId="2"/>
  </si>
  <si>
    <t>金融機関</t>
    <rPh sb="0" eb="2">
      <t>キンユウ</t>
    </rPh>
    <rPh sb="2" eb="4">
      <t>キカン</t>
    </rPh>
    <phoneticPr fontId="2"/>
  </si>
  <si>
    <t>宗教施設</t>
    <rPh sb="0" eb="2">
      <t>シュウキョウ</t>
    </rPh>
    <rPh sb="2" eb="4">
      <t>シセツ</t>
    </rPh>
    <phoneticPr fontId="2"/>
  </si>
  <si>
    <t>社会福祉施設</t>
    <rPh sb="0" eb="2">
      <t>シャカイ</t>
    </rPh>
    <rPh sb="2" eb="4">
      <t>フクシ</t>
    </rPh>
    <phoneticPr fontId="2"/>
  </si>
  <si>
    <t>発電所</t>
    <rPh sb="0" eb="2">
      <t>ハツデン</t>
    </rPh>
    <rPh sb="2" eb="3">
      <t>ショ</t>
    </rPh>
    <phoneticPr fontId="2"/>
  </si>
  <si>
    <t>宿泊施設</t>
    <rPh sb="0" eb="2">
      <t>シュクハク</t>
    </rPh>
    <rPh sb="2" eb="4">
      <t>シセツ</t>
    </rPh>
    <phoneticPr fontId="2"/>
  </si>
  <si>
    <t>美容院</t>
    <rPh sb="0" eb="3">
      <t>ビヨウイン</t>
    </rPh>
    <phoneticPr fontId="2"/>
  </si>
  <si>
    <t>新潟県北蒲原郡</t>
    <rPh sb="0" eb="3">
      <t>ニイガタケン</t>
    </rPh>
    <rPh sb="3" eb="4">
      <t>キタ</t>
    </rPh>
    <phoneticPr fontId="2"/>
  </si>
  <si>
    <t>家電量販店</t>
    <rPh sb="0" eb="5">
      <t>カデンリョウハンテン</t>
    </rPh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</si>
  <si>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2"/>
  </si>
  <si>
    <t>公共施設</t>
    <rPh sb="0" eb="2">
      <t>コウキョウ</t>
    </rPh>
    <rPh sb="2" eb="4">
      <t>シセツ</t>
    </rPh>
    <phoneticPr fontId="2"/>
  </si>
  <si>
    <t>保育園・幼稚園</t>
    <rPh sb="0" eb="3">
      <t>ホイクエン</t>
    </rPh>
    <rPh sb="4" eb="7">
      <t>ヨウチエン</t>
    </rPh>
    <phoneticPr fontId="2"/>
  </si>
  <si>
    <t>倉庫</t>
  </si>
  <si>
    <t>東京国際空港リサイクルセンター</t>
  </si>
  <si>
    <t>東京都大田区</t>
  </si>
  <si>
    <t>山形県酒田市</t>
  </si>
  <si>
    <t>ヤマウ鳥谷部臨港倉庫五所川原定温倉庫</t>
  </si>
  <si>
    <t>エス・アイ・シー工場</t>
  </si>
  <si>
    <t>MA-HOUSE</t>
  </si>
  <si>
    <t>住宅</t>
  </si>
  <si>
    <t>愛媛県松山市</t>
  </si>
  <si>
    <t>社会福祉施設</t>
  </si>
  <si>
    <t>ユニクロ羽生店</t>
  </si>
  <si>
    <t>アパレル店</t>
  </si>
  <si>
    <t>埼玉県羽生市</t>
    <rPh sb="0" eb="3">
      <t>サイタマケン</t>
    </rPh>
    <rPh sb="3" eb="6">
      <t>ハニュウシ</t>
    </rPh>
    <phoneticPr fontId="2"/>
  </si>
  <si>
    <t>ツルハドラッグ長沼店</t>
  </si>
  <si>
    <t>北海道夕張郡</t>
  </si>
  <si>
    <t>薬王堂三種森岳店</t>
  </si>
  <si>
    <t>カインズ羽生店</t>
  </si>
  <si>
    <t>BMW姫路テクニカルセンター</t>
  </si>
  <si>
    <t>カーディーラー</t>
  </si>
  <si>
    <t>兵庫県姫路市</t>
  </si>
  <si>
    <t>　ＴＮＦ工法 施工実績一覧　【用途別】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ヨウト</t>
    </rPh>
    <rPh sb="17" eb="18">
      <t>ベツ</t>
    </rPh>
    <phoneticPr fontId="2"/>
  </si>
  <si>
    <t>アイアイテー石狩第2物流センターA棟</t>
  </si>
  <si>
    <t>北海道石狩市</t>
    <rPh sb="0" eb="3">
      <t>ホッカイドウ</t>
    </rPh>
    <phoneticPr fontId="2"/>
  </si>
  <si>
    <t>ながいも・にんにくCA冷蔵貯蔵施設</t>
  </si>
  <si>
    <t>スーパーマーケット</t>
  </si>
  <si>
    <t>宮城県遠田郡</t>
  </si>
  <si>
    <t>扶桑商会倉庫</t>
  </si>
  <si>
    <t>兵庫県神戸市</t>
  </si>
  <si>
    <t>山形県北村山郡</t>
  </si>
  <si>
    <t>バロー穂積店</t>
  </si>
  <si>
    <t>岐阜県瑞穂市</t>
  </si>
  <si>
    <t>バロー岡崎駅南店</t>
  </si>
  <si>
    <t>愛知県岡崎市</t>
  </si>
  <si>
    <t>神奈川県厚木市</t>
  </si>
  <si>
    <t>カインズ羽生店テナント棟</t>
  </si>
  <si>
    <t>埼玉県羽生市</t>
  </si>
  <si>
    <t>北海道厚岸郡</t>
  </si>
  <si>
    <t>福井県小浜市</t>
  </si>
  <si>
    <t>宮城県石巻市</t>
  </si>
  <si>
    <t>茨城県土浦市</t>
  </si>
  <si>
    <t>大阪府堺市</t>
  </si>
  <si>
    <t>愛媛県西条市</t>
  </si>
  <si>
    <t>富山県富山市</t>
  </si>
  <si>
    <t>北海道苫小牧市</t>
  </si>
  <si>
    <t>東京都足立区</t>
  </si>
  <si>
    <t>兵庫県洲本市</t>
  </si>
  <si>
    <t>秋田県仙北郡</t>
  </si>
  <si>
    <t>山形県西村山郡</t>
  </si>
  <si>
    <t>栃木県宇都宮市</t>
  </si>
  <si>
    <t>千葉県東金市</t>
  </si>
  <si>
    <t>北海道函館市</t>
    <rPh sb="0" eb="3">
      <t>ホッカイドウ</t>
    </rPh>
    <rPh sb="3" eb="6">
      <t>ハコダテシ</t>
    </rPh>
    <phoneticPr fontId="2"/>
  </si>
  <si>
    <t>愛知県瀬戸市</t>
    <rPh sb="0" eb="3">
      <t>アイチケン</t>
    </rPh>
    <rPh sb="3" eb="6">
      <t>セトシ</t>
    </rPh>
    <phoneticPr fontId="2"/>
  </si>
  <si>
    <t>山形県村山市</t>
    <rPh sb="0" eb="3">
      <t>ヤマガタケン</t>
    </rPh>
    <rPh sb="3" eb="6">
      <t>ムラヤマシ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</si>
  <si>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</si>
  <si>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</si>
  <si>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附属工法</t>
    <rPh sb="0" eb="2">
      <t>フゾク</t>
    </rPh>
    <rPh sb="2" eb="4">
      <t>コウホウ</t>
    </rPh>
    <phoneticPr fontId="2"/>
  </si>
  <si>
    <t>T-BAGS</t>
  </si>
  <si>
    <t>ハイブリッド</t>
  </si>
  <si>
    <t>TNF-D</t>
  </si>
  <si>
    <t>TNF-D・ハイブリッド</t>
  </si>
  <si>
    <t>気仙沼営業所低温配送センター</t>
  </si>
  <si>
    <t>新英エコライフ株式会社四日市工場</t>
  </si>
  <si>
    <t>群馬県高崎市</t>
    <rPh sb="0" eb="3">
      <t>グンマケン</t>
    </rPh>
    <rPh sb="3" eb="6">
      <t>タカサキシ</t>
    </rPh>
    <phoneticPr fontId="2"/>
  </si>
  <si>
    <t>老人ホーム</t>
  </si>
  <si>
    <t>北海道江別市</t>
    <rPh sb="0" eb="3">
      <t>ホッカイドウ</t>
    </rPh>
    <rPh sb="3" eb="6">
      <t>エベツシ</t>
    </rPh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</si>
  <si>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</si>
  <si>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</si>
  <si>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</si>
  <si>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岩手県北上市</t>
    <rPh sb="0" eb="3">
      <t>イワテケン</t>
    </rPh>
    <rPh sb="3" eb="5">
      <t>キタカミ</t>
    </rPh>
    <rPh sb="5" eb="6">
      <t>シ</t>
    </rPh>
    <phoneticPr fontId="2"/>
  </si>
  <si>
    <t>秋田県仙北市</t>
    <rPh sb="0" eb="3">
      <t>アキタケン</t>
    </rPh>
    <rPh sb="3" eb="5">
      <t>センボク</t>
    </rPh>
    <rPh sb="5" eb="6">
      <t>シ</t>
    </rPh>
    <phoneticPr fontId="2"/>
  </si>
  <si>
    <t>ホンダカーズ徳島三軒屋店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</si>
  <si>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</si>
  <si>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</si>
  <si>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エディオン岸和田店</t>
  </si>
  <si>
    <t>家電量販店</t>
  </si>
  <si>
    <t>その他工事</t>
    <rPh sb="2" eb="3">
      <t>タ</t>
    </rPh>
    <rPh sb="3" eb="5">
      <t>コウジ</t>
    </rPh>
    <phoneticPr fontId="2"/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</si>
  <si>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</si>
  <si>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2020.10</t>
  </si>
  <si>
    <t>島根県安来市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</si>
  <si>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</si>
  <si>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</si>
  <si>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</si>
  <si>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斐川サンホーム</t>
  </si>
  <si>
    <t>1部4F</t>
    <rPh sb="1" eb="2">
      <t>ブ</t>
    </rPh>
    <phoneticPr fontId="2"/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</si>
  <si>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</si>
  <si>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</si>
  <si>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沖縄県島尻郡</t>
    <rPh sb="0" eb="3">
      <t>オキナワケン</t>
    </rPh>
    <phoneticPr fontId="2"/>
  </si>
  <si>
    <t>福井県福井市</t>
  </si>
  <si>
    <t>さいたま市緑区美園整備工場</t>
  </si>
  <si>
    <t>神奈川県海老名市</t>
    <rPh sb="0" eb="4">
      <t>カナガワケン</t>
    </rPh>
    <rPh sb="4" eb="8">
      <t>エビナシ</t>
    </rPh>
    <phoneticPr fontId="2"/>
  </si>
  <si>
    <t>ハイブリッド</t>
    <phoneticPr fontId="2"/>
  </si>
  <si>
    <t>T-BAGS</t>
    <phoneticPr fontId="2"/>
  </si>
  <si>
    <t>老人ホーム</t>
    <phoneticPr fontId="2"/>
  </si>
  <si>
    <t>診療所</t>
    <rPh sb="0" eb="3">
      <t>シンリョウジョ</t>
    </rPh>
    <phoneticPr fontId="2"/>
  </si>
  <si>
    <t>老人ホーム</t>
    <rPh sb="0" eb="2">
      <t>ロウジン</t>
    </rPh>
    <phoneticPr fontId="2"/>
  </si>
  <si>
    <t>NO,</t>
    <phoneticPr fontId="2"/>
  </si>
  <si>
    <t>（㎡）</t>
    <phoneticPr fontId="2"/>
  </si>
  <si>
    <t>（㎥）</t>
    <phoneticPr fontId="2"/>
  </si>
  <si>
    <t>アウトレットジェイ福山新涯店</t>
  </si>
  <si>
    <t>フレスポ境港新宮商事</t>
    <rPh sb="6" eb="8">
      <t>シンミヤ</t>
    </rPh>
    <rPh sb="8" eb="10">
      <t>ショウジ</t>
    </rPh>
    <phoneticPr fontId="3"/>
  </si>
  <si>
    <t>あかのれん碧南店</t>
    <rPh sb="5" eb="7">
      <t>ヘキナン</t>
    </rPh>
    <rPh sb="7" eb="8">
      <t>テン</t>
    </rPh>
    <phoneticPr fontId="3"/>
  </si>
  <si>
    <t>銀行</t>
    <rPh sb="0" eb="2">
      <t>ギンコウ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</si>
  <si>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</si>
  <si>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洋服の青山津山インター店</t>
    <rPh sb="0" eb="2">
      <t>ヨウフク</t>
    </rPh>
    <rPh sb="3" eb="5">
      <t>アオヤマ</t>
    </rPh>
    <rPh sb="5" eb="7">
      <t>ツヤマ</t>
    </rPh>
    <rPh sb="11" eb="12">
      <t>テン</t>
    </rPh>
    <phoneticPr fontId="4"/>
  </si>
  <si>
    <t>コンビニエンスストア</t>
    <phoneticPr fontId="2"/>
  </si>
  <si>
    <t>洋服の青山松井山手店</t>
    <rPh sb="0" eb="2">
      <t>ヨウフク</t>
    </rPh>
    <rPh sb="3" eb="5">
      <t>アオヤマ</t>
    </rPh>
    <rPh sb="5" eb="7">
      <t>マツイ</t>
    </rPh>
    <rPh sb="7" eb="9">
      <t>ヤマテ</t>
    </rPh>
    <rPh sb="9" eb="10">
      <t>テン</t>
    </rPh>
    <phoneticPr fontId="3"/>
  </si>
  <si>
    <t>平屋建</t>
    <phoneticPr fontId="2"/>
  </si>
  <si>
    <t>洋服の青山新京都白川店</t>
    <rPh sb="0" eb="2">
      <t>ヨウフク</t>
    </rPh>
    <rPh sb="3" eb="5">
      <t>アオヤマ</t>
    </rPh>
    <phoneticPr fontId="2"/>
  </si>
  <si>
    <t>集会所</t>
    <rPh sb="0" eb="3">
      <t>シュウカイショ</t>
    </rPh>
    <phoneticPr fontId="2"/>
  </si>
  <si>
    <t>あかのれん各務原店</t>
    <rPh sb="5" eb="7">
      <t>カガミ</t>
    </rPh>
    <rPh sb="7" eb="8">
      <t>ハラ</t>
    </rPh>
    <rPh sb="8" eb="9">
      <t>テン</t>
    </rPh>
    <phoneticPr fontId="3"/>
  </si>
  <si>
    <t>平屋建</t>
    <phoneticPr fontId="2"/>
  </si>
  <si>
    <t>ニシムラ鶴岡北店</t>
    <rPh sb="4" eb="6">
      <t>ツルオカ</t>
    </rPh>
    <rPh sb="6" eb="7">
      <t>キタ</t>
    </rPh>
    <rPh sb="7" eb="8">
      <t>テン</t>
    </rPh>
    <phoneticPr fontId="3"/>
  </si>
  <si>
    <t>パシオス墨田鐘ヶ淵店</t>
  </si>
  <si>
    <t>２階建</t>
    <phoneticPr fontId="2"/>
  </si>
  <si>
    <t>ショッピングセンター</t>
    <phoneticPr fontId="2"/>
  </si>
  <si>
    <t>西松屋赤磐高屋店</t>
    <rPh sb="0" eb="3">
      <t>ニシマツヤ</t>
    </rPh>
    <rPh sb="3" eb="5">
      <t>アカイワ</t>
    </rPh>
    <rPh sb="5" eb="7">
      <t>タカヤ</t>
    </rPh>
    <rPh sb="7" eb="8">
      <t>テン</t>
    </rPh>
    <phoneticPr fontId="3"/>
  </si>
  <si>
    <t>平屋建</t>
    <phoneticPr fontId="2"/>
  </si>
  <si>
    <t>神社仏閣</t>
    <rPh sb="0" eb="2">
      <t>ジンジャ</t>
    </rPh>
    <rPh sb="2" eb="4">
      <t>ブッカク</t>
    </rPh>
    <phoneticPr fontId="2"/>
  </si>
  <si>
    <t>ジーユー三川店</t>
    <rPh sb="4" eb="6">
      <t>ミカワ</t>
    </rPh>
    <rPh sb="6" eb="7">
      <t>テン</t>
    </rPh>
    <phoneticPr fontId="3"/>
  </si>
  <si>
    <t>診療所</t>
    <rPh sb="0" eb="3">
      <t>シンリョウショ</t>
    </rPh>
    <phoneticPr fontId="2"/>
  </si>
  <si>
    <t>バースデイ鶴見店</t>
  </si>
  <si>
    <t>スーパーマーケット</t>
    <phoneticPr fontId="2"/>
  </si>
  <si>
    <t>ユニクロ西舞鶴モール店</t>
    <rPh sb="4" eb="7">
      <t>ニシマイヅル</t>
    </rPh>
    <rPh sb="10" eb="11">
      <t>テン</t>
    </rPh>
    <phoneticPr fontId="3"/>
  </si>
  <si>
    <t>S造</t>
    <phoneticPr fontId="2"/>
  </si>
  <si>
    <t>西松屋西舞鶴店</t>
    <rPh sb="0" eb="2">
      <t>ニシマツ</t>
    </rPh>
    <rPh sb="2" eb="3">
      <t>ヤ</t>
    </rPh>
    <rPh sb="3" eb="4">
      <t>ニシ</t>
    </rPh>
    <rPh sb="4" eb="6">
      <t>マイヅル</t>
    </rPh>
    <rPh sb="6" eb="7">
      <t>ミセ</t>
    </rPh>
    <phoneticPr fontId="3"/>
  </si>
  <si>
    <t>平屋建</t>
    <phoneticPr fontId="2"/>
  </si>
  <si>
    <t>しまむら保木間店</t>
  </si>
  <si>
    <t>東京都足立区</t>
    <phoneticPr fontId="2"/>
  </si>
  <si>
    <t>S造</t>
    <phoneticPr fontId="2"/>
  </si>
  <si>
    <t>ユニクロ三川店</t>
  </si>
  <si>
    <t>山形県東田川郡</t>
    <phoneticPr fontId="2"/>
  </si>
  <si>
    <t>ディスカウントストア</t>
    <phoneticPr fontId="2"/>
  </si>
  <si>
    <t>TNF-D</t>
    <phoneticPr fontId="2"/>
  </si>
  <si>
    <t>店舗(その他)</t>
    <rPh sb="0" eb="2">
      <t>テンポ</t>
    </rPh>
    <rPh sb="5" eb="6">
      <t>タ</t>
    </rPh>
    <phoneticPr fontId="2"/>
  </si>
  <si>
    <t>ドラッグストア</t>
    <phoneticPr fontId="2"/>
  </si>
  <si>
    <t>フレスポ境港八光</t>
  </si>
  <si>
    <t>回転すし大漁丸境港店</t>
  </si>
  <si>
    <t>JR新大阪駅1F（新大阪駅味の街）</t>
    <rPh sb="2" eb="6">
      <t>シンオオサカエキ</t>
    </rPh>
    <rPh sb="9" eb="10">
      <t>シン</t>
    </rPh>
    <rPh sb="10" eb="13">
      <t>オオサカエキ</t>
    </rPh>
    <rPh sb="13" eb="14">
      <t>アジ</t>
    </rPh>
    <rPh sb="15" eb="16">
      <t>マチ</t>
    </rPh>
    <phoneticPr fontId="3"/>
  </si>
  <si>
    <t>飲食店</t>
  </si>
  <si>
    <t>４階建</t>
    <phoneticPr fontId="2"/>
  </si>
  <si>
    <t>S造</t>
    <phoneticPr fontId="2"/>
  </si>
  <si>
    <t>フィットネスクラブ</t>
    <phoneticPr fontId="2"/>
  </si>
  <si>
    <t>館山OCEANGATE103</t>
  </si>
  <si>
    <t>２階建</t>
    <phoneticPr fontId="2"/>
  </si>
  <si>
    <t>福祉施設(その他)</t>
    <rPh sb="0" eb="2">
      <t>フクシ</t>
    </rPh>
    <rPh sb="2" eb="4">
      <t>シセツ</t>
    </rPh>
    <rPh sb="7" eb="8">
      <t>タ</t>
    </rPh>
    <phoneticPr fontId="2"/>
  </si>
  <si>
    <t>じゃんじゃん亭環七梅島店</t>
  </si>
  <si>
    <t>スシロー西大津店</t>
    <rPh sb="7" eb="8">
      <t>テン</t>
    </rPh>
    <phoneticPr fontId="2"/>
  </si>
  <si>
    <t>保育園</t>
    <rPh sb="0" eb="3">
      <t>ホイクエン</t>
    </rPh>
    <phoneticPr fontId="2"/>
  </si>
  <si>
    <t>スターバックスコーヒー神戸メリケンパーク店</t>
  </si>
  <si>
    <t>ホームセンター</t>
    <phoneticPr fontId="2"/>
  </si>
  <si>
    <t>THE GARDEN ORIENTAL OSAKA 西庭プロジェクト</t>
    <phoneticPr fontId="2"/>
  </si>
  <si>
    <t>はま寿司益田店</t>
  </si>
  <si>
    <t>安楽亭加平店</t>
  </si>
  <si>
    <t>アパレル</t>
    <phoneticPr fontId="2"/>
  </si>
  <si>
    <t>しおさい公園レストラン</t>
  </si>
  <si>
    <t>兵庫県神戸市</t>
    <phoneticPr fontId="2"/>
  </si>
  <si>
    <t>飲食</t>
    <rPh sb="0" eb="2">
      <t>インショク</t>
    </rPh>
    <phoneticPr fontId="2"/>
  </si>
  <si>
    <t>モダンカフェ</t>
  </si>
  <si>
    <t>平屋建</t>
    <phoneticPr fontId="2"/>
  </si>
  <si>
    <t>コナズ珈琲幕張店</t>
  </si>
  <si>
    <t>カーディーラー</t>
    <phoneticPr fontId="2"/>
  </si>
  <si>
    <t>無添くら寿司戸田駅前店</t>
  </si>
  <si>
    <t>２階建</t>
    <phoneticPr fontId="2"/>
  </si>
  <si>
    <t>ガソリンスタンド</t>
    <phoneticPr fontId="2"/>
  </si>
  <si>
    <t>与那原ドライブスルー</t>
  </si>
  <si>
    <t>七福の湯習志野店</t>
    <rPh sb="0" eb="1">
      <t>シチ</t>
    </rPh>
    <rPh sb="1" eb="2">
      <t>フク</t>
    </rPh>
    <rPh sb="3" eb="4">
      <t>ユ</t>
    </rPh>
    <rPh sb="4" eb="7">
      <t>ナラシノ</t>
    </rPh>
    <rPh sb="7" eb="8">
      <t>テン</t>
    </rPh>
    <phoneticPr fontId="3"/>
  </si>
  <si>
    <t>T-BAGS</t>
    <phoneticPr fontId="2"/>
  </si>
  <si>
    <t>るいけ温泉</t>
  </si>
  <si>
    <t>ハイブリッド</t>
    <phoneticPr fontId="2"/>
  </si>
  <si>
    <t>カーディーラー</t>
    <phoneticPr fontId="2"/>
  </si>
  <si>
    <t>万治モータースショールーム</t>
    <rPh sb="0" eb="2">
      <t>マンジ</t>
    </rPh>
    <phoneticPr fontId="3"/>
  </si>
  <si>
    <t>カーディーラー</t>
    <phoneticPr fontId="2"/>
  </si>
  <si>
    <t>万治モータース工場</t>
    <rPh sb="0" eb="2">
      <t>マンジ</t>
    </rPh>
    <rPh sb="7" eb="9">
      <t>コウジョウ</t>
    </rPh>
    <phoneticPr fontId="3"/>
  </si>
  <si>
    <t>カミタケモータース店舗棟</t>
    <rPh sb="9" eb="11">
      <t>テンポ</t>
    </rPh>
    <rPh sb="11" eb="12">
      <t>トウ</t>
    </rPh>
    <phoneticPr fontId="3"/>
  </si>
  <si>
    <t>カーディーラー</t>
    <phoneticPr fontId="2"/>
  </si>
  <si>
    <t>カミタケモータース工場棟</t>
    <rPh sb="9" eb="11">
      <t>コウジョウ</t>
    </rPh>
    <rPh sb="11" eb="12">
      <t>トウ</t>
    </rPh>
    <phoneticPr fontId="3"/>
  </si>
  <si>
    <t>カーディーラー</t>
    <phoneticPr fontId="2"/>
  </si>
  <si>
    <t>三重三菱自動車販売桑名江場店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バ</t>
    </rPh>
    <rPh sb="13" eb="14">
      <t>テン</t>
    </rPh>
    <phoneticPr fontId="3"/>
  </si>
  <si>
    <t>カーディーラー</t>
    <phoneticPr fontId="2"/>
  </si>
  <si>
    <t>２階建</t>
    <rPh sb="1" eb="3">
      <t>ガイダ</t>
    </rPh>
    <phoneticPr fontId="2"/>
  </si>
  <si>
    <t>宮城ダイハツ気仙沼店</t>
    <rPh sb="0" eb="2">
      <t>ミヤギ</t>
    </rPh>
    <rPh sb="6" eb="9">
      <t>ケセンヌマ</t>
    </rPh>
    <rPh sb="9" eb="10">
      <t>テン</t>
    </rPh>
    <phoneticPr fontId="3"/>
  </si>
  <si>
    <t>カーディーラー</t>
    <phoneticPr fontId="2"/>
  </si>
  <si>
    <t>スズキショールーム鹿の子台店</t>
    <rPh sb="9" eb="10">
      <t>シカ</t>
    </rPh>
    <rPh sb="11" eb="12">
      <t>コ</t>
    </rPh>
    <rPh sb="12" eb="13">
      <t>ダイ</t>
    </rPh>
    <rPh sb="13" eb="14">
      <t>テン</t>
    </rPh>
    <phoneticPr fontId="3"/>
  </si>
  <si>
    <t>南東北クボタ庄内</t>
    <rPh sb="0" eb="1">
      <t>ミナミ</t>
    </rPh>
    <rPh sb="1" eb="3">
      <t>トウホク</t>
    </rPh>
    <rPh sb="6" eb="8">
      <t>ショウナイ</t>
    </rPh>
    <phoneticPr fontId="3"/>
  </si>
  <si>
    <t>カーディーラー</t>
    <phoneticPr fontId="2"/>
  </si>
  <si>
    <t>２階建</t>
    <phoneticPr fontId="2"/>
  </si>
  <si>
    <t>東北マツダ多賀城店</t>
    <rPh sb="0" eb="2">
      <t>トウホク</t>
    </rPh>
    <rPh sb="5" eb="8">
      <t>タガジョウ</t>
    </rPh>
    <rPh sb="8" eb="9">
      <t>テン</t>
    </rPh>
    <phoneticPr fontId="3"/>
  </si>
  <si>
    <t>２階建</t>
    <phoneticPr fontId="2"/>
  </si>
  <si>
    <t>アウディりんくう</t>
  </si>
  <si>
    <t>２階建</t>
    <phoneticPr fontId="2"/>
  </si>
  <si>
    <t>ファミリー可児店</t>
    <rPh sb="5" eb="7">
      <t>カニ</t>
    </rPh>
    <rPh sb="7" eb="8">
      <t>テン</t>
    </rPh>
    <phoneticPr fontId="3"/>
  </si>
  <si>
    <t>シュテルン広島店</t>
    <rPh sb="5" eb="6">
      <t>ヒロ</t>
    </rPh>
    <rPh sb="6" eb="7">
      <t>シマ</t>
    </rPh>
    <rPh sb="7" eb="8">
      <t>テン</t>
    </rPh>
    <phoneticPr fontId="3"/>
  </si>
  <si>
    <t>ホンダカーズ斐川店中古車棟</t>
    <rPh sb="6" eb="8">
      <t>ヒカワ</t>
    </rPh>
    <rPh sb="8" eb="9">
      <t>テン</t>
    </rPh>
    <rPh sb="9" eb="12">
      <t>チュウコシャ</t>
    </rPh>
    <rPh sb="12" eb="13">
      <t>トウ</t>
    </rPh>
    <phoneticPr fontId="3"/>
  </si>
  <si>
    <t>平屋建</t>
    <phoneticPr fontId="2"/>
  </si>
  <si>
    <t>ホンダカーズ斐川店ショールーム棟</t>
    <rPh sb="6" eb="8">
      <t>ヒカワ</t>
    </rPh>
    <rPh sb="8" eb="9">
      <t>テン</t>
    </rPh>
    <rPh sb="15" eb="16">
      <t>トウ</t>
    </rPh>
    <phoneticPr fontId="3"/>
  </si>
  <si>
    <t>平屋建</t>
    <phoneticPr fontId="2"/>
  </si>
  <si>
    <t>ホンダカーズ明舞学園南店</t>
    <rPh sb="6" eb="7">
      <t>メイ</t>
    </rPh>
    <rPh sb="7" eb="8">
      <t>マイ</t>
    </rPh>
    <rPh sb="8" eb="10">
      <t>ガクエン</t>
    </rPh>
    <rPh sb="10" eb="11">
      <t>ミナミ</t>
    </rPh>
    <rPh sb="11" eb="12">
      <t>テン</t>
    </rPh>
    <phoneticPr fontId="3"/>
  </si>
  <si>
    <t>京滋マツダ大津店</t>
    <rPh sb="0" eb="1">
      <t>ケイ</t>
    </rPh>
    <rPh sb="5" eb="7">
      <t>オオツ</t>
    </rPh>
    <rPh sb="7" eb="8">
      <t>テン</t>
    </rPh>
    <phoneticPr fontId="3"/>
  </si>
  <si>
    <t>平屋建</t>
    <phoneticPr fontId="2"/>
  </si>
  <si>
    <t>ビッグモーター守山店</t>
    <rPh sb="7" eb="9">
      <t>モリヤマ</t>
    </rPh>
    <rPh sb="9" eb="10">
      <t>テン</t>
    </rPh>
    <phoneticPr fontId="3"/>
  </si>
  <si>
    <t>三重三菱自動車販売津岩田店</t>
    <rPh sb="0" eb="2">
      <t>ミエ</t>
    </rPh>
    <rPh sb="2" eb="4">
      <t>ミツビシ</t>
    </rPh>
    <rPh sb="4" eb="7">
      <t>ジドウシャ</t>
    </rPh>
    <rPh sb="7" eb="8">
      <t>ハン</t>
    </rPh>
    <rPh sb="8" eb="9">
      <t>バイ</t>
    </rPh>
    <rPh sb="9" eb="10">
      <t>ツ</t>
    </rPh>
    <rPh sb="10" eb="12">
      <t>イワタ</t>
    </rPh>
    <rPh sb="12" eb="13">
      <t>テン</t>
    </rPh>
    <phoneticPr fontId="3"/>
  </si>
  <si>
    <t>カーディーラー</t>
    <phoneticPr fontId="2"/>
  </si>
  <si>
    <t>南東北クボタ東根営業所</t>
    <rPh sb="0" eb="1">
      <t>ミナミ</t>
    </rPh>
    <rPh sb="1" eb="3">
      <t>トウホク</t>
    </rPh>
    <rPh sb="6" eb="7">
      <t>ヒガシ</t>
    </rPh>
    <rPh sb="7" eb="8">
      <t>ネ</t>
    </rPh>
    <rPh sb="8" eb="11">
      <t>エイギョウショ</t>
    </rPh>
    <phoneticPr fontId="3"/>
  </si>
  <si>
    <t>カーディーラー</t>
    <phoneticPr fontId="2"/>
  </si>
  <si>
    <t>関東マツダ朝霞店</t>
    <rPh sb="0" eb="2">
      <t>カントウ</t>
    </rPh>
    <rPh sb="5" eb="6">
      <t>アサ</t>
    </rPh>
    <rPh sb="6" eb="7">
      <t>カスミ</t>
    </rPh>
    <rPh sb="7" eb="8">
      <t>ミセ</t>
    </rPh>
    <phoneticPr fontId="3"/>
  </si>
  <si>
    <t>平屋建</t>
    <phoneticPr fontId="2"/>
  </si>
  <si>
    <t>マセラティ神戸</t>
  </si>
  <si>
    <t>カーディーラー</t>
    <phoneticPr fontId="2"/>
  </si>
  <si>
    <t>オートテラス長苗代店</t>
    <rPh sb="9" eb="10">
      <t>テン</t>
    </rPh>
    <phoneticPr fontId="2"/>
  </si>
  <si>
    <t>京滋マツダ大津店【B棟】</t>
    <rPh sb="7" eb="8">
      <t>テン</t>
    </rPh>
    <rPh sb="10" eb="11">
      <t>トウ</t>
    </rPh>
    <phoneticPr fontId="2"/>
  </si>
  <si>
    <t>カーディーラー</t>
    <phoneticPr fontId="2"/>
  </si>
  <si>
    <t>京滋マツダ大津店【E棟】</t>
    <rPh sb="7" eb="8">
      <t>テン</t>
    </rPh>
    <rPh sb="10" eb="11">
      <t>トウ</t>
    </rPh>
    <phoneticPr fontId="2"/>
  </si>
  <si>
    <t>カーディーラー</t>
    <phoneticPr fontId="2"/>
  </si>
  <si>
    <t>奈良日産自動車登美ヶ丘店</t>
    <rPh sb="0" eb="2">
      <t>ナラ</t>
    </rPh>
    <rPh sb="2" eb="4">
      <t>ニッサン</t>
    </rPh>
    <rPh sb="4" eb="7">
      <t>ジドウシャ</t>
    </rPh>
    <rPh sb="7" eb="9">
      <t>トミ</t>
    </rPh>
    <rPh sb="10" eb="11">
      <t>オカ</t>
    </rPh>
    <rPh sb="11" eb="12">
      <t>テン</t>
    </rPh>
    <phoneticPr fontId="3"/>
  </si>
  <si>
    <t>平屋建</t>
    <phoneticPr fontId="2"/>
  </si>
  <si>
    <t>埼玉ダイハツ販売越谷北店</t>
    <rPh sb="11" eb="12">
      <t>テン</t>
    </rPh>
    <phoneticPr fontId="2"/>
  </si>
  <si>
    <t>カーディーラー</t>
    <phoneticPr fontId="2"/>
  </si>
  <si>
    <t>ダイハツ広島販売曙店</t>
  </si>
  <si>
    <t>２階建</t>
    <phoneticPr fontId="2"/>
  </si>
  <si>
    <t>スズキアリーナ豊岡店</t>
    <rPh sb="9" eb="10">
      <t>テン</t>
    </rPh>
    <phoneticPr fontId="2"/>
  </si>
  <si>
    <t>スズキアリーナ中和幹線橿原店</t>
    <rPh sb="7" eb="9">
      <t>チュウワ</t>
    </rPh>
    <rPh sb="9" eb="11">
      <t>カンセン</t>
    </rPh>
    <rPh sb="11" eb="13">
      <t>カシハラ</t>
    </rPh>
    <rPh sb="13" eb="14">
      <t>テン</t>
    </rPh>
    <phoneticPr fontId="2"/>
  </si>
  <si>
    <t>京滋マツダ大津店【D棟】</t>
  </si>
  <si>
    <t>関西マツダ住之江店</t>
    <rPh sb="8" eb="9">
      <t>テン</t>
    </rPh>
    <phoneticPr fontId="2"/>
  </si>
  <si>
    <t>ホンダカーズ亀田店</t>
    <rPh sb="8" eb="9">
      <t>テン</t>
    </rPh>
    <phoneticPr fontId="2"/>
  </si>
  <si>
    <t>西四国マツダ中村店</t>
    <rPh sb="0" eb="1">
      <t>ニシ</t>
    </rPh>
    <rPh sb="1" eb="3">
      <t>シコク</t>
    </rPh>
    <rPh sb="6" eb="8">
      <t>ナカムラ</t>
    </rPh>
    <rPh sb="8" eb="9">
      <t>テン</t>
    </rPh>
    <phoneticPr fontId="2"/>
  </si>
  <si>
    <t>カーディーラー</t>
    <phoneticPr fontId="2"/>
  </si>
  <si>
    <t>平屋建</t>
    <phoneticPr fontId="2"/>
  </si>
  <si>
    <t>京滋マツダ大津店【C棟】</t>
  </si>
  <si>
    <t>東北マツダ酒田店</t>
  </si>
  <si>
    <t>東北マツダ柴田店</t>
    <rPh sb="0" eb="2">
      <t>トウホク</t>
    </rPh>
    <rPh sb="5" eb="7">
      <t>シバタ</t>
    </rPh>
    <rPh sb="7" eb="8">
      <t>テン</t>
    </rPh>
    <phoneticPr fontId="3"/>
  </si>
  <si>
    <t>関西マツダ新金岡店</t>
  </si>
  <si>
    <t>東北マツダ北上店(Ⅰ期)</t>
    <rPh sb="5" eb="7">
      <t>キタカミ</t>
    </rPh>
    <rPh sb="7" eb="8">
      <t>テン</t>
    </rPh>
    <phoneticPr fontId="3"/>
  </si>
  <si>
    <t>スズキショールーム鹿の子台店</t>
    <rPh sb="13" eb="14">
      <t>テン</t>
    </rPh>
    <phoneticPr fontId="2"/>
  </si>
  <si>
    <t>関西マツダ鳳BPセンター</t>
  </si>
  <si>
    <t>関西マツダ平野店（A棟）</t>
    <rPh sb="7" eb="8">
      <t>テン</t>
    </rPh>
    <rPh sb="10" eb="11">
      <t>トウ</t>
    </rPh>
    <phoneticPr fontId="2"/>
  </si>
  <si>
    <t>2016.10</t>
  </si>
  <si>
    <t>関西マツダ平野店（B棟）</t>
    <rPh sb="7" eb="8">
      <t>テン</t>
    </rPh>
    <rPh sb="10" eb="11">
      <t>トウ</t>
    </rPh>
    <phoneticPr fontId="2"/>
  </si>
  <si>
    <t>東北マツダ北上店</t>
    <rPh sb="5" eb="7">
      <t>キタカミ</t>
    </rPh>
    <rPh sb="7" eb="8">
      <t>テン</t>
    </rPh>
    <phoneticPr fontId="3"/>
  </si>
  <si>
    <t>東北マツダ秋田店（工場）</t>
    <rPh sb="7" eb="8">
      <t>テン</t>
    </rPh>
    <rPh sb="9" eb="11">
      <t>コウジョウ</t>
    </rPh>
    <phoneticPr fontId="2"/>
  </si>
  <si>
    <t>東北マツダ秋田店（ショールーム）</t>
    <rPh sb="7" eb="8">
      <t>テン</t>
    </rPh>
    <phoneticPr fontId="2"/>
  </si>
  <si>
    <t>東北マツダ秋田店（車両保管庫）</t>
    <rPh sb="7" eb="8">
      <t>テン</t>
    </rPh>
    <rPh sb="9" eb="11">
      <t>シャリョウ</t>
    </rPh>
    <rPh sb="11" eb="14">
      <t>ホカンコ</t>
    </rPh>
    <phoneticPr fontId="2"/>
  </si>
  <si>
    <t>ネッツトヨタ島根浜田店（展示場）</t>
    <rPh sb="12" eb="15">
      <t>テンジジョウ</t>
    </rPh>
    <phoneticPr fontId="2"/>
  </si>
  <si>
    <t>ネッツトヨタ島根浜田店（展示場）ショールーム）</t>
    <rPh sb="12" eb="15">
      <t>テンジジョウ</t>
    </rPh>
    <phoneticPr fontId="2"/>
  </si>
  <si>
    <t>３階建</t>
    <phoneticPr fontId="2"/>
  </si>
  <si>
    <t>ホンダカーズ熊本東健軍店</t>
    <rPh sb="11" eb="12">
      <t>テン</t>
    </rPh>
    <phoneticPr fontId="2"/>
  </si>
  <si>
    <t>ネッツトヨタ高知(仮称)駅前通り</t>
    <phoneticPr fontId="2"/>
  </si>
  <si>
    <t>カーディーラー</t>
    <phoneticPr fontId="2"/>
  </si>
  <si>
    <t>関西マツダ松原店</t>
  </si>
  <si>
    <t>トヨタカローラ帯広店</t>
    <rPh sb="9" eb="10">
      <t>テン</t>
    </rPh>
    <phoneticPr fontId="2"/>
  </si>
  <si>
    <t>奈良日産自動車中古車販売</t>
  </si>
  <si>
    <t>カーディーラー</t>
    <phoneticPr fontId="2"/>
  </si>
  <si>
    <t>北陸マツダ開発本店</t>
    <rPh sb="5" eb="7">
      <t>カイハツ</t>
    </rPh>
    <rPh sb="7" eb="9">
      <t>ホンテン</t>
    </rPh>
    <phoneticPr fontId="2"/>
  </si>
  <si>
    <t>福井県福井市</t>
    <phoneticPr fontId="2"/>
  </si>
  <si>
    <t>2017.10</t>
    <phoneticPr fontId="2"/>
  </si>
  <si>
    <t>四国スバル高知浅橋通店</t>
  </si>
  <si>
    <t>関西マツダ池田店</t>
  </si>
  <si>
    <t>大阪府池田市</t>
    <phoneticPr fontId="2"/>
  </si>
  <si>
    <t>東北マツダ横手店</t>
  </si>
  <si>
    <t>秋田県横手市</t>
    <phoneticPr fontId="2"/>
  </si>
  <si>
    <t>東北マツダ本荘店</t>
  </si>
  <si>
    <t>秋田県由利本荘市</t>
    <phoneticPr fontId="2"/>
  </si>
  <si>
    <t>秋田トヨタ本荘店</t>
    <rPh sb="0" eb="2">
      <t>アキタ</t>
    </rPh>
    <rPh sb="5" eb="7">
      <t>ホンジョウ</t>
    </rPh>
    <rPh sb="7" eb="8">
      <t>テン</t>
    </rPh>
    <phoneticPr fontId="3"/>
  </si>
  <si>
    <t>S造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</si>
  <si>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</si>
  <si>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S造</t>
    <phoneticPr fontId="2"/>
  </si>
  <si>
    <t>西四国マツダ高知中央店</t>
  </si>
  <si>
    <t>高知県高知市</t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</si>
  <si>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</si>
  <si>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</si>
  <si>
    <t>島根ダイハツ販売出雲店</t>
  </si>
  <si>
    <t>島根県出雲市</t>
    <phoneticPr fontId="2"/>
  </si>
  <si>
    <t>S造</t>
    <phoneticPr fontId="2"/>
  </si>
  <si>
    <t>ホンダカーズ埼玉中レイクタウン南店</t>
  </si>
  <si>
    <t>埼玉県越谷市</t>
    <phoneticPr fontId="2"/>
  </si>
  <si>
    <t>ホンダカーズ埼玉中レイクタウン南店工場棟</t>
    <rPh sb="17" eb="19">
      <t>コウジョウ</t>
    </rPh>
    <rPh sb="19" eb="20">
      <t>トウ</t>
    </rPh>
    <phoneticPr fontId="2"/>
  </si>
  <si>
    <t>埼玉県越谷市</t>
    <phoneticPr fontId="2"/>
  </si>
  <si>
    <t>北陸スバル福井開発店A棟</t>
    <rPh sb="11" eb="12">
      <t>トウ</t>
    </rPh>
    <phoneticPr fontId="3"/>
  </si>
  <si>
    <t>北陸スバル福井開発店B棟</t>
    <rPh sb="11" eb="12">
      <t>トウ</t>
    </rPh>
    <phoneticPr fontId="3"/>
  </si>
  <si>
    <t>カーディーラー</t>
    <phoneticPr fontId="2"/>
  </si>
  <si>
    <t>福井県福井市</t>
    <phoneticPr fontId="2"/>
  </si>
  <si>
    <t>平屋建</t>
    <phoneticPr fontId="2"/>
  </si>
  <si>
    <t>神奈川県川崎市</t>
    <phoneticPr fontId="2"/>
  </si>
  <si>
    <t>平屋建</t>
    <phoneticPr fontId="2"/>
  </si>
  <si>
    <t>MINI岡山</t>
  </si>
  <si>
    <t>ホンダカーズ青森五所川原店</t>
    <rPh sb="12" eb="13">
      <t>テン</t>
    </rPh>
    <phoneticPr fontId="2"/>
  </si>
  <si>
    <t>２階建</t>
    <phoneticPr fontId="2"/>
  </si>
  <si>
    <t>スズキ自販関西枚方店</t>
    <rPh sb="9" eb="10">
      <t>テン</t>
    </rPh>
    <phoneticPr fontId="2"/>
  </si>
  <si>
    <t>カーディーラー</t>
    <phoneticPr fontId="2"/>
  </si>
  <si>
    <t>２階建</t>
    <phoneticPr fontId="2"/>
  </si>
  <si>
    <t>クレタ北広島店</t>
  </si>
  <si>
    <t>ネッツトヨタ東都水元店</t>
  </si>
  <si>
    <t>関東マツダ吉野町センター</t>
  </si>
  <si>
    <t>２階建</t>
    <phoneticPr fontId="2"/>
  </si>
  <si>
    <t>MINI加古川</t>
  </si>
  <si>
    <t>みちのくクボタ稲垣店整備工場</t>
  </si>
  <si>
    <t>アウディ青森</t>
  </si>
  <si>
    <t>2019.10</t>
  </si>
  <si>
    <t>ネッツトヨタ東都おおたかの森店</t>
  </si>
  <si>
    <t>関東マツダ墨田店</t>
  </si>
  <si>
    <t>TNF-D</t>
    <phoneticPr fontId="2"/>
  </si>
  <si>
    <t>ダイハツ北海道販売岩見沢店</t>
  </si>
  <si>
    <t>ホンダカーズ市川東金東店</t>
  </si>
  <si>
    <t>TNF-D</t>
    <phoneticPr fontId="2"/>
  </si>
  <si>
    <t>宮城ダイハツ販売石巻店</t>
  </si>
  <si>
    <t>TNF-D・ハイブリッド</t>
    <phoneticPr fontId="2"/>
  </si>
  <si>
    <t>Jeep岡山</t>
  </si>
  <si>
    <t>TNF-D・ハイブリッド</t>
    <phoneticPr fontId="2"/>
  </si>
  <si>
    <t>TCN安来</t>
    <rPh sb="3" eb="5">
      <t>ヤスギ</t>
    </rPh>
    <phoneticPr fontId="2"/>
  </si>
  <si>
    <t>2020.10</t>
    <phoneticPr fontId="2"/>
  </si>
  <si>
    <t>東北マツダ名取店</t>
  </si>
  <si>
    <t>宮城県名取市</t>
  </si>
  <si>
    <t>BMW神戸</t>
  </si>
  <si>
    <t>ホンダカーズ徳島三軒屋</t>
  </si>
  <si>
    <t>ガソリンスタンド</t>
    <phoneticPr fontId="2"/>
  </si>
  <si>
    <t>キタセキ酒田SS</t>
  </si>
  <si>
    <t>ガソリンスタンド</t>
    <phoneticPr fontId="2"/>
  </si>
  <si>
    <t>キタセキR122号白岡店</t>
    <rPh sb="8" eb="9">
      <t>ゴウ</t>
    </rPh>
    <rPh sb="11" eb="12">
      <t>テン</t>
    </rPh>
    <phoneticPr fontId="3"/>
  </si>
  <si>
    <t>ガソリンスタンド</t>
    <phoneticPr fontId="2"/>
  </si>
  <si>
    <t>WT</t>
    <phoneticPr fontId="2"/>
  </si>
  <si>
    <t>バローセルフスタンド稲沢平和店</t>
    <rPh sb="14" eb="15">
      <t>テン</t>
    </rPh>
    <phoneticPr fontId="2"/>
  </si>
  <si>
    <t>キタセキルート7蓮野インター給油所</t>
  </si>
  <si>
    <t>-</t>
    <phoneticPr fontId="2"/>
  </si>
  <si>
    <t>-</t>
    <phoneticPr fontId="2"/>
  </si>
  <si>
    <t>WT</t>
    <phoneticPr fontId="2"/>
  </si>
  <si>
    <t>キタセキルート7蓮野インター</t>
  </si>
  <si>
    <t>濃飛西濃運輸上越支店</t>
    <rPh sb="6" eb="8">
      <t>ジョウエツ</t>
    </rPh>
    <rPh sb="8" eb="10">
      <t>シテン</t>
    </rPh>
    <phoneticPr fontId="3"/>
  </si>
  <si>
    <t>平屋建</t>
    <phoneticPr fontId="2"/>
  </si>
  <si>
    <t>WT</t>
    <phoneticPr fontId="2"/>
  </si>
  <si>
    <t>DD4号線庄和インターSS</t>
  </si>
  <si>
    <t>埼玉県春日部市</t>
    <phoneticPr fontId="2"/>
  </si>
  <si>
    <t>キタセキR-17号伊勢崎SS</t>
    <rPh sb="8" eb="9">
      <t>ゴウ</t>
    </rPh>
    <rPh sb="9" eb="12">
      <t>イセサキ</t>
    </rPh>
    <phoneticPr fontId="3"/>
  </si>
  <si>
    <t>S造</t>
    <phoneticPr fontId="2"/>
  </si>
  <si>
    <t>WT</t>
    <phoneticPr fontId="2"/>
  </si>
  <si>
    <t>㈱キタセキR294下妻SS</t>
    <rPh sb="9" eb="11">
      <t>シモヅマ</t>
    </rPh>
    <phoneticPr fontId="3"/>
  </si>
  <si>
    <t>ガソリンスタンド</t>
    <phoneticPr fontId="2"/>
  </si>
  <si>
    <t>平屋建</t>
    <phoneticPr fontId="2"/>
  </si>
  <si>
    <t>千葉北水素ステーション</t>
  </si>
  <si>
    <t>ガソリンスタンド</t>
  </si>
  <si>
    <t>千葉県千葉市</t>
  </si>
  <si>
    <t>三郷市立新和小学校仮設教室</t>
    <rPh sb="0" eb="2">
      <t>ミサト</t>
    </rPh>
    <rPh sb="2" eb="4">
      <t>シリツ</t>
    </rPh>
    <rPh sb="4" eb="6">
      <t>シンワ</t>
    </rPh>
    <rPh sb="6" eb="7">
      <t>ショウ</t>
    </rPh>
    <rPh sb="7" eb="9">
      <t>ガッコウ</t>
    </rPh>
    <rPh sb="9" eb="11">
      <t>カセツ</t>
    </rPh>
    <rPh sb="11" eb="13">
      <t>キョウシツ</t>
    </rPh>
    <phoneticPr fontId="3"/>
  </si>
  <si>
    <t>学校</t>
    <phoneticPr fontId="2"/>
  </si>
  <si>
    <t>３階建</t>
    <phoneticPr fontId="2"/>
  </si>
  <si>
    <t>RC造</t>
    <phoneticPr fontId="2"/>
  </si>
  <si>
    <t>夙川学院ポートアイランドキャンパススポーツ棟</t>
  </si>
  <si>
    <t>阪神自動車専門学校</t>
  </si>
  <si>
    <t>伊豆長岡学園</t>
  </si>
  <si>
    <t>静岡県伊豆の国市</t>
    <phoneticPr fontId="2"/>
  </si>
  <si>
    <t>RC造</t>
    <phoneticPr fontId="2"/>
  </si>
  <si>
    <t>東京理科大学学生寮</t>
  </si>
  <si>
    <t>千葉県野田市</t>
    <phoneticPr fontId="2"/>
  </si>
  <si>
    <t>カインズモール大利根Cベイシア電器棟</t>
    <rPh sb="15" eb="17">
      <t>デンキ</t>
    </rPh>
    <rPh sb="17" eb="18">
      <t>トウ</t>
    </rPh>
    <phoneticPr fontId="3"/>
  </si>
  <si>
    <t>ベイシア電器玉造店</t>
    <rPh sb="4" eb="6">
      <t>デンキ</t>
    </rPh>
    <rPh sb="6" eb="8">
      <t>タマツクリ</t>
    </rPh>
    <rPh sb="8" eb="9">
      <t>テン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</si>
  <si>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</si>
  <si>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平屋建</t>
    <phoneticPr fontId="2"/>
  </si>
  <si>
    <t>ケーズデンキ本巣店</t>
    <rPh sb="6" eb="8">
      <t>モトス</t>
    </rPh>
    <rPh sb="8" eb="9">
      <t>テン</t>
    </rPh>
    <phoneticPr fontId="3"/>
  </si>
  <si>
    <t>ケーズデンキ幸手店</t>
    <rPh sb="6" eb="7">
      <t>サチ</t>
    </rPh>
    <rPh sb="7" eb="8">
      <t>テ</t>
    </rPh>
    <rPh sb="8" eb="9">
      <t>テン</t>
    </rPh>
    <phoneticPr fontId="3"/>
  </si>
  <si>
    <t>ケーズデンキ大河原店</t>
    <rPh sb="6" eb="9">
      <t>オオガワラ</t>
    </rPh>
    <rPh sb="9" eb="10">
      <t>テン</t>
    </rPh>
    <phoneticPr fontId="3"/>
  </si>
  <si>
    <t>ケーズデンキ鷹巣店</t>
    <phoneticPr fontId="2"/>
  </si>
  <si>
    <t>ジョーシン高岡蓮花寺店</t>
    <rPh sb="5" eb="7">
      <t>タカオカ</t>
    </rPh>
    <rPh sb="7" eb="8">
      <t>レン</t>
    </rPh>
    <rPh sb="8" eb="9">
      <t>ハナ</t>
    </rPh>
    <rPh sb="9" eb="10">
      <t>テラ</t>
    </rPh>
    <rPh sb="10" eb="11">
      <t>テン</t>
    </rPh>
    <phoneticPr fontId="3"/>
  </si>
  <si>
    <t>ジョーシン射水店</t>
    <rPh sb="7" eb="8">
      <t>テン</t>
    </rPh>
    <phoneticPr fontId="2"/>
  </si>
  <si>
    <t>ケーズデンキ東生駒店</t>
    <rPh sb="9" eb="10">
      <t>テン</t>
    </rPh>
    <phoneticPr fontId="2"/>
  </si>
  <si>
    <t>ケーズデンキ佐沼店</t>
    <rPh sb="6" eb="7">
      <t>サ</t>
    </rPh>
    <rPh sb="7" eb="8">
      <t>ヌマ</t>
    </rPh>
    <rPh sb="8" eb="9">
      <t>テン</t>
    </rPh>
    <phoneticPr fontId="3"/>
  </si>
  <si>
    <t>100満ボルト東苗穂店</t>
    <rPh sb="10" eb="11">
      <t>テン</t>
    </rPh>
    <phoneticPr fontId="2"/>
  </si>
  <si>
    <t>ハイブリッド</t>
    <phoneticPr fontId="2"/>
  </si>
  <si>
    <t>ジョーシン東大阪長田西店</t>
    <rPh sb="5" eb="6">
      <t>ヒガシ</t>
    </rPh>
    <rPh sb="6" eb="8">
      <t>オオサカ</t>
    </rPh>
    <phoneticPr fontId="3"/>
  </si>
  <si>
    <t>大阪府東大阪市</t>
    <phoneticPr fontId="2"/>
  </si>
  <si>
    <t>テックランド羽生店</t>
  </si>
  <si>
    <t>柿崎セレモニーホールへいあん</t>
  </si>
  <si>
    <t>オーロラホール南浦和</t>
    <rPh sb="7" eb="8">
      <t>ミナミ</t>
    </rPh>
    <rPh sb="8" eb="10">
      <t>ウラワ</t>
    </rPh>
    <phoneticPr fontId="3"/>
  </si>
  <si>
    <t>沖縄ブライダルプラン本館</t>
    <rPh sb="0" eb="2">
      <t>オキナワ</t>
    </rPh>
    <rPh sb="10" eb="12">
      <t>ホンカン</t>
    </rPh>
    <phoneticPr fontId="3"/>
  </si>
  <si>
    <t>北九州若松ホール</t>
    <rPh sb="0" eb="3">
      <t>キタキュウシュウ</t>
    </rPh>
    <rPh sb="3" eb="5">
      <t>ワカマツ</t>
    </rPh>
    <phoneticPr fontId="3"/>
  </si>
  <si>
    <t>イズモホール桜丘</t>
    <rPh sb="6" eb="8">
      <t>サクラオカ</t>
    </rPh>
    <phoneticPr fontId="3"/>
  </si>
  <si>
    <t>JA葬祭やすらぎホールつがる</t>
    <rPh sb="2" eb="4">
      <t>ソウサイ</t>
    </rPh>
    <phoneticPr fontId="3"/>
  </si>
  <si>
    <t>セレモニーホール越谷</t>
    <rPh sb="8" eb="10">
      <t>コシガヤ</t>
    </rPh>
    <phoneticPr fontId="3"/>
  </si>
  <si>
    <t>３階建</t>
    <phoneticPr fontId="2"/>
  </si>
  <si>
    <t>イズモホール篠原</t>
  </si>
  <si>
    <t>イズモホール根堅</t>
  </si>
  <si>
    <t>みどりサービスやすらぎホールさかた</t>
  </si>
  <si>
    <t>セレモニーホール春藤</t>
    <rPh sb="8" eb="10">
      <t>ハルフジ</t>
    </rPh>
    <phoneticPr fontId="2"/>
  </si>
  <si>
    <t>青森県五所川原市</t>
    <phoneticPr fontId="2"/>
  </si>
  <si>
    <t>家族葬ホール一休館船岡</t>
    <rPh sb="0" eb="2">
      <t>カゾク</t>
    </rPh>
    <rPh sb="2" eb="3">
      <t>ソウ</t>
    </rPh>
    <rPh sb="6" eb="8">
      <t>イッキュウ</t>
    </rPh>
    <rPh sb="8" eb="9">
      <t>カン</t>
    </rPh>
    <rPh sb="9" eb="11">
      <t>フナオカ</t>
    </rPh>
    <phoneticPr fontId="3"/>
  </si>
  <si>
    <t>2018.10</t>
    <phoneticPr fontId="2"/>
  </si>
  <si>
    <t>宮城県柴田郡</t>
    <phoneticPr fontId="2"/>
  </si>
  <si>
    <t>ラサンブレ御所
【旧名】有料老人ホーム・デイサービスセンター</t>
    <rPh sb="5" eb="7">
      <t>ゴショ</t>
    </rPh>
    <phoneticPr fontId="3"/>
  </si>
  <si>
    <t>２階建</t>
    <phoneticPr fontId="2"/>
  </si>
  <si>
    <t>ハイブリッド</t>
    <phoneticPr fontId="2"/>
  </si>
  <si>
    <t>旗艦長門</t>
  </si>
  <si>
    <t>オームラ新会館</t>
  </si>
  <si>
    <t>富士葬祭聖一色</t>
  </si>
  <si>
    <t>新香登ATC機器室</t>
    <rPh sb="6" eb="8">
      <t>キキ</t>
    </rPh>
    <phoneticPr fontId="3"/>
  </si>
  <si>
    <t>新庄ATC機器室</t>
    <phoneticPr fontId="2"/>
  </si>
  <si>
    <t>平屋建</t>
    <phoneticPr fontId="2"/>
  </si>
  <si>
    <t>新西宮ATC機器室</t>
    <phoneticPr fontId="2"/>
  </si>
  <si>
    <t>新塚本ATC機器室</t>
    <phoneticPr fontId="2"/>
  </si>
  <si>
    <t>厚狭駅信号機器室</t>
    <rPh sb="0" eb="3">
      <t>アサエキ</t>
    </rPh>
    <rPh sb="3" eb="5">
      <t>シンゴウ</t>
    </rPh>
    <rPh sb="5" eb="7">
      <t>キキ</t>
    </rPh>
    <rPh sb="7" eb="8">
      <t>シツ</t>
    </rPh>
    <phoneticPr fontId="3"/>
  </si>
  <si>
    <t>平屋建</t>
    <phoneticPr fontId="2"/>
  </si>
  <si>
    <t>竹原信号機器室</t>
    <rPh sb="0" eb="2">
      <t>タケハラ</t>
    </rPh>
    <rPh sb="2" eb="4">
      <t>シンゴウ</t>
    </rPh>
    <rPh sb="4" eb="6">
      <t>キキ</t>
    </rPh>
    <rPh sb="6" eb="7">
      <t>シツ</t>
    </rPh>
    <phoneticPr fontId="3"/>
  </si>
  <si>
    <t>平屋建</t>
    <phoneticPr fontId="2"/>
  </si>
  <si>
    <t>共同住宅</t>
    <rPh sb="0" eb="2">
      <t>キョウドウ</t>
    </rPh>
    <rPh sb="2" eb="4">
      <t>ジュウタク</t>
    </rPh>
    <phoneticPr fontId="2"/>
  </si>
  <si>
    <t>JRBハイツ矢賀</t>
    <rPh sb="6" eb="8">
      <t>ヤガ</t>
    </rPh>
    <phoneticPr fontId="3"/>
  </si>
  <si>
    <t>３階建</t>
    <rPh sb="1" eb="3">
      <t>カイダ</t>
    </rPh>
    <phoneticPr fontId="2"/>
  </si>
  <si>
    <t>下条マンション4丁目マンション　</t>
    <phoneticPr fontId="2"/>
  </si>
  <si>
    <t>勝部マンション</t>
    <rPh sb="0" eb="2">
      <t>カツベ</t>
    </rPh>
    <phoneticPr fontId="3"/>
  </si>
  <si>
    <t>西長柄マンション</t>
    <rPh sb="0" eb="1">
      <t>ニシ</t>
    </rPh>
    <rPh sb="1" eb="3">
      <t>ナガラ</t>
    </rPh>
    <phoneticPr fontId="3"/>
  </si>
  <si>
    <t>メゾンヴェｰル出雲</t>
    <rPh sb="7" eb="9">
      <t>イズモ</t>
    </rPh>
    <phoneticPr fontId="3"/>
  </si>
  <si>
    <t>３階建</t>
    <phoneticPr fontId="2"/>
  </si>
  <si>
    <t>ルネスマンション千住旭町</t>
    <rPh sb="8" eb="10">
      <t>センジュ</t>
    </rPh>
    <rPh sb="10" eb="11">
      <t>アサヒ</t>
    </rPh>
    <rPh sb="11" eb="12">
      <t>マチ</t>
    </rPh>
    <phoneticPr fontId="2"/>
  </si>
  <si>
    <t>６階建</t>
    <phoneticPr fontId="2"/>
  </si>
  <si>
    <t>RC造</t>
    <phoneticPr fontId="2"/>
  </si>
  <si>
    <t>福島県復興公営住宅（関船団地１号棟）</t>
  </si>
  <si>
    <t>2015.10</t>
  </si>
  <si>
    <t>福島県復興公営住宅（関船団地２号棟）</t>
  </si>
  <si>
    <t>３階建</t>
    <phoneticPr fontId="2"/>
  </si>
  <si>
    <t>T-BAGS</t>
    <phoneticPr fontId="2"/>
  </si>
  <si>
    <t>コニーリョ西出雲（勝部マンションⅡ）</t>
    <rPh sb="9" eb="11">
      <t>カツベ</t>
    </rPh>
    <phoneticPr fontId="3"/>
  </si>
  <si>
    <t>共同住宅</t>
    <rPh sb="0" eb="4">
      <t>キョウドウジュウタク</t>
    </rPh>
    <phoneticPr fontId="2"/>
  </si>
  <si>
    <t xml:space="preserve">ロジュマン松原Part2 </t>
  </si>
  <si>
    <t>大阪府大阪市</t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</si>
  <si>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</si>
  <si>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５階建</t>
    <phoneticPr fontId="2"/>
  </si>
  <si>
    <t>RC造</t>
    <phoneticPr fontId="2"/>
  </si>
  <si>
    <t>上塩冶マンション</t>
    <rPh sb="0" eb="1">
      <t>ウエ</t>
    </rPh>
    <rPh sb="1" eb="3">
      <t>シオジ</t>
    </rPh>
    <phoneticPr fontId="3"/>
  </si>
  <si>
    <t>島根県出雲市</t>
    <phoneticPr fontId="2"/>
  </si>
  <si>
    <t>RC造</t>
    <phoneticPr fontId="2"/>
  </si>
  <si>
    <t>大串定住促進住宅整備事業</t>
  </si>
  <si>
    <t>広島県豊田郡</t>
    <phoneticPr fontId="2"/>
  </si>
  <si>
    <t>クレバハウス潮崎1</t>
  </si>
  <si>
    <t>沖縄県糸満市</t>
    <phoneticPr fontId="2"/>
  </si>
  <si>
    <t>クレバハウス潮崎2</t>
  </si>
  <si>
    <t>沖縄県糸満市</t>
    <phoneticPr fontId="2"/>
  </si>
  <si>
    <t>３階建</t>
    <phoneticPr fontId="2"/>
  </si>
  <si>
    <t>大京新工場従業員宿舎</t>
    <phoneticPr fontId="3"/>
  </si>
  <si>
    <t>２階建</t>
    <phoneticPr fontId="2"/>
  </si>
  <si>
    <t>芹澤共同住宅</t>
    <rPh sb="0" eb="2">
      <t>セリザワ</t>
    </rPh>
    <rPh sb="2" eb="4">
      <t>キョウドウ</t>
    </rPh>
    <rPh sb="4" eb="6">
      <t>ジュウタク</t>
    </rPh>
    <phoneticPr fontId="3"/>
  </si>
  <si>
    <t>共同住宅</t>
    <rPh sb="0" eb="2">
      <t>キョウドウ</t>
    </rPh>
    <phoneticPr fontId="2"/>
  </si>
  <si>
    <t>静岡県沼津市</t>
    <phoneticPr fontId="2"/>
  </si>
  <si>
    <t>２階建</t>
    <phoneticPr fontId="2"/>
  </si>
  <si>
    <t>七十七BK内脇支店</t>
    <rPh sb="0" eb="3">
      <t>ナナジュウナナ</t>
    </rPh>
    <rPh sb="5" eb="6">
      <t>ウチ</t>
    </rPh>
    <rPh sb="6" eb="7">
      <t>ワキ</t>
    </rPh>
    <rPh sb="7" eb="9">
      <t>シテン</t>
    </rPh>
    <phoneticPr fontId="3"/>
  </si>
  <si>
    <t>大分銀行しきど支店</t>
    <rPh sb="0" eb="2">
      <t>オオイタ</t>
    </rPh>
    <rPh sb="2" eb="4">
      <t>ギンコウ</t>
    </rPh>
    <rPh sb="7" eb="9">
      <t>シテン</t>
    </rPh>
    <phoneticPr fontId="3"/>
  </si>
  <si>
    <t>みちのく銀行沖館支店</t>
    <rPh sb="4" eb="6">
      <t>ギンコウ</t>
    </rPh>
    <rPh sb="6" eb="8">
      <t>オキダテ</t>
    </rPh>
    <rPh sb="8" eb="10">
      <t>シテン</t>
    </rPh>
    <phoneticPr fontId="3"/>
  </si>
  <si>
    <t>平屋建</t>
    <phoneticPr fontId="2"/>
  </si>
  <si>
    <t>石巻商工信用金庫</t>
  </si>
  <si>
    <t>仙北信用組合迫支店</t>
  </si>
  <si>
    <t>枚方信用金庫門真東支店</t>
  </si>
  <si>
    <t>クラブハウス</t>
    <phoneticPr fontId="2"/>
  </si>
  <si>
    <t>軽井沢72クラブハウス</t>
    <rPh sb="0" eb="3">
      <t>カルイザワ</t>
    </rPh>
    <phoneticPr fontId="3"/>
  </si>
  <si>
    <t>クラブハウス</t>
    <phoneticPr fontId="2"/>
  </si>
  <si>
    <t>クラブハウス</t>
    <phoneticPr fontId="2"/>
  </si>
  <si>
    <t>２階建</t>
    <phoneticPr fontId="2"/>
  </si>
  <si>
    <t>白洗舎安来店</t>
    <rPh sb="3" eb="4">
      <t>ヤス</t>
    </rPh>
    <rPh sb="4" eb="5">
      <t>ク</t>
    </rPh>
    <rPh sb="5" eb="6">
      <t>テン</t>
    </rPh>
    <phoneticPr fontId="3"/>
  </si>
  <si>
    <t xml:space="preserve">M－STUDIO両名工場 </t>
  </si>
  <si>
    <t>北川精機EDLC工場</t>
    <rPh sb="0" eb="1">
      <t>キタ</t>
    </rPh>
    <rPh sb="1" eb="2">
      <t>ガワ</t>
    </rPh>
    <rPh sb="2" eb="4">
      <t>セイキ</t>
    </rPh>
    <rPh sb="8" eb="10">
      <t>コウジョウ</t>
    </rPh>
    <phoneticPr fontId="3"/>
  </si>
  <si>
    <t>サン工業工場</t>
    <rPh sb="2" eb="4">
      <t>コウギョウ</t>
    </rPh>
    <rPh sb="4" eb="6">
      <t>コウジョウ</t>
    </rPh>
    <phoneticPr fontId="3"/>
  </si>
  <si>
    <t>2007.10</t>
    <phoneticPr fontId="2"/>
  </si>
  <si>
    <t>OKAMOTO VIETNAM FACTORY</t>
  </si>
  <si>
    <t>ベトナム</t>
    <phoneticPr fontId="2"/>
  </si>
  <si>
    <t>-</t>
    <phoneticPr fontId="2"/>
  </si>
  <si>
    <t>広島醤油</t>
    <rPh sb="0" eb="2">
      <t>ヒロシマ</t>
    </rPh>
    <rPh sb="2" eb="4">
      <t>ショウユ</t>
    </rPh>
    <phoneticPr fontId="3"/>
  </si>
  <si>
    <t>工場</t>
    <rPh sb="0" eb="2">
      <t>コウジョウ</t>
    </rPh>
    <phoneticPr fontId="4"/>
  </si>
  <si>
    <t>スギヤマ自動車テスター場</t>
    <rPh sb="4" eb="7">
      <t>ジドウシャ</t>
    </rPh>
    <rPh sb="11" eb="12">
      <t>ジョウ</t>
    </rPh>
    <phoneticPr fontId="3"/>
  </si>
  <si>
    <t>工場</t>
    <phoneticPr fontId="2"/>
  </si>
  <si>
    <t>2010.10</t>
    <phoneticPr fontId="2"/>
  </si>
  <si>
    <t>東亜紙業三郷工場</t>
    <rPh sb="0" eb="1">
      <t>ヒガシ</t>
    </rPh>
    <rPh sb="1" eb="2">
      <t>ア</t>
    </rPh>
    <rPh sb="2" eb="3">
      <t>カミ</t>
    </rPh>
    <rPh sb="3" eb="4">
      <t>ギョウ</t>
    </rPh>
    <rPh sb="4" eb="6">
      <t>ミサト</t>
    </rPh>
    <rPh sb="6" eb="8">
      <t>コウジョウ</t>
    </rPh>
    <phoneticPr fontId="3"/>
  </si>
  <si>
    <t>SHIMA SEIKI FACTORY AMENITY</t>
  </si>
  <si>
    <t>2011.10</t>
    <phoneticPr fontId="2"/>
  </si>
  <si>
    <t xml:space="preserve">えんとく培養センターリサイクル施設 
</t>
  </si>
  <si>
    <t>2011.10</t>
    <phoneticPr fontId="2"/>
  </si>
  <si>
    <t>丸中ゴム工業加木屋町倉庫</t>
    <rPh sb="0" eb="1">
      <t>マル</t>
    </rPh>
    <rPh sb="1" eb="2">
      <t>ナカ</t>
    </rPh>
    <rPh sb="4" eb="6">
      <t>コウギョウ</t>
    </rPh>
    <rPh sb="6" eb="7">
      <t>クワ</t>
    </rPh>
    <rPh sb="7" eb="8">
      <t>キ</t>
    </rPh>
    <rPh sb="8" eb="9">
      <t>ヤ</t>
    </rPh>
    <rPh sb="9" eb="10">
      <t>チョウ</t>
    </rPh>
    <rPh sb="10" eb="12">
      <t>ソウコ</t>
    </rPh>
    <phoneticPr fontId="3"/>
  </si>
  <si>
    <t>望月工業佐賀工場</t>
  </si>
  <si>
    <t>リョービ東工場</t>
    <rPh sb="4" eb="5">
      <t>ヒガシ</t>
    </rPh>
    <rPh sb="5" eb="7">
      <t>コウジョウ</t>
    </rPh>
    <phoneticPr fontId="3"/>
  </si>
  <si>
    <t>佐藤鋼材第二工場</t>
    <rPh sb="0" eb="2">
      <t>サトウ</t>
    </rPh>
    <rPh sb="2" eb="4">
      <t>コウザイ</t>
    </rPh>
    <rPh sb="4" eb="6">
      <t>ダイニ</t>
    </rPh>
    <rPh sb="6" eb="8">
      <t>コウジョウ</t>
    </rPh>
    <phoneticPr fontId="3"/>
  </si>
  <si>
    <t>山陰一畑クッキング</t>
    <rPh sb="0" eb="2">
      <t>サンイン</t>
    </rPh>
    <rPh sb="2" eb="3">
      <t>イチ</t>
    </rPh>
    <rPh sb="3" eb="4">
      <t>ハタ</t>
    </rPh>
    <phoneticPr fontId="3"/>
  </si>
  <si>
    <t>カネキチ阿部源食品工場</t>
    <rPh sb="4" eb="6">
      <t>アベ</t>
    </rPh>
    <rPh sb="6" eb="7">
      <t>ゲン</t>
    </rPh>
    <rPh sb="7" eb="9">
      <t>ショクヒン</t>
    </rPh>
    <rPh sb="9" eb="11">
      <t>コウジョウ</t>
    </rPh>
    <phoneticPr fontId="3"/>
  </si>
  <si>
    <t>２階建</t>
    <phoneticPr fontId="2"/>
  </si>
  <si>
    <t>T-BAGS</t>
    <phoneticPr fontId="2"/>
  </si>
  <si>
    <t>佐野製作所工場</t>
    <rPh sb="0" eb="2">
      <t>サノ</t>
    </rPh>
    <rPh sb="2" eb="5">
      <t>セイサクショ</t>
    </rPh>
    <rPh sb="5" eb="7">
      <t>コウジョウ</t>
    </rPh>
    <phoneticPr fontId="3"/>
  </si>
  <si>
    <t>協伸建材工業新潟営業所工場</t>
    <rPh sb="0" eb="1">
      <t>キョウ</t>
    </rPh>
    <rPh sb="1" eb="2">
      <t>シン</t>
    </rPh>
    <rPh sb="2" eb="4">
      <t>ケンザイ</t>
    </rPh>
    <rPh sb="4" eb="6">
      <t>コウギョウ</t>
    </rPh>
    <rPh sb="6" eb="8">
      <t>ニイガタ</t>
    </rPh>
    <rPh sb="8" eb="11">
      <t>エイギョウショ</t>
    </rPh>
    <rPh sb="11" eb="13">
      <t>コウジョウ</t>
    </rPh>
    <phoneticPr fontId="3"/>
  </si>
  <si>
    <t>シートス本社事務所</t>
    <rPh sb="4" eb="6">
      <t>ホンシャ</t>
    </rPh>
    <rPh sb="6" eb="8">
      <t>ジム</t>
    </rPh>
    <rPh sb="8" eb="9">
      <t>ショ</t>
    </rPh>
    <phoneticPr fontId="3"/>
  </si>
  <si>
    <t>六甲アイランドフェラーリ</t>
    <rPh sb="0" eb="2">
      <t>ロッコウ</t>
    </rPh>
    <phoneticPr fontId="3"/>
  </si>
  <si>
    <t>ミヤカン新工場</t>
    <rPh sb="4" eb="5">
      <t>シン</t>
    </rPh>
    <rPh sb="5" eb="7">
      <t>コウジョウ</t>
    </rPh>
    <phoneticPr fontId="3"/>
  </si>
  <si>
    <t>ミヤカン新工場機械室棟</t>
    <rPh sb="4" eb="5">
      <t>シン</t>
    </rPh>
    <rPh sb="5" eb="7">
      <t>コウジョウ</t>
    </rPh>
    <rPh sb="7" eb="10">
      <t>キカイシツ</t>
    </rPh>
    <rPh sb="10" eb="11">
      <t>トウ</t>
    </rPh>
    <phoneticPr fontId="3"/>
  </si>
  <si>
    <t>ミヤカン新工場排水処理棟</t>
    <rPh sb="4" eb="5">
      <t>シン</t>
    </rPh>
    <rPh sb="5" eb="7">
      <t>コウジョウ</t>
    </rPh>
    <rPh sb="7" eb="9">
      <t>ハイスイ</t>
    </rPh>
    <rPh sb="9" eb="11">
      <t>ショリ</t>
    </rPh>
    <rPh sb="11" eb="12">
      <t>トウ</t>
    </rPh>
    <phoneticPr fontId="3"/>
  </si>
  <si>
    <t>大剛新工場</t>
    <rPh sb="0" eb="1">
      <t>ダイ</t>
    </rPh>
    <rPh sb="1" eb="2">
      <t>ツヨシ</t>
    </rPh>
    <rPh sb="2" eb="5">
      <t>シンコウジョウ</t>
    </rPh>
    <phoneticPr fontId="3"/>
  </si>
  <si>
    <t>こだましめじ工場</t>
    <rPh sb="6" eb="8">
      <t>コウジョウ</t>
    </rPh>
    <phoneticPr fontId="3"/>
  </si>
  <si>
    <t>味の素川崎事業所工場見学施設</t>
    <rPh sb="0" eb="1">
      <t>アジ</t>
    </rPh>
    <rPh sb="2" eb="3">
      <t>モト</t>
    </rPh>
    <phoneticPr fontId="3"/>
  </si>
  <si>
    <t>2014.10</t>
    <phoneticPr fontId="2"/>
  </si>
  <si>
    <t>弓ヶ浜水産工場</t>
    <rPh sb="0" eb="3">
      <t>ユミガハマ</t>
    </rPh>
    <rPh sb="3" eb="5">
      <t>スイサン</t>
    </rPh>
    <rPh sb="5" eb="7">
      <t>コウジョウ</t>
    </rPh>
    <phoneticPr fontId="3"/>
  </si>
  <si>
    <t>こと京都向島作業場</t>
    <rPh sb="2" eb="4">
      <t>キョウト</t>
    </rPh>
    <rPh sb="4" eb="6">
      <t>ムコウジマ</t>
    </rPh>
    <rPh sb="6" eb="8">
      <t>サギョウ</t>
    </rPh>
    <rPh sb="8" eb="9">
      <t>バ</t>
    </rPh>
    <phoneticPr fontId="3"/>
  </si>
  <si>
    <t>弓ヶ浜水産排水処理施設</t>
    <phoneticPr fontId="2"/>
  </si>
  <si>
    <t>キムラ鉄工所事務所</t>
    <rPh sb="3" eb="6">
      <t>テッコウショ</t>
    </rPh>
    <rPh sb="6" eb="8">
      <t>ジム</t>
    </rPh>
    <rPh sb="8" eb="9">
      <t>ショ</t>
    </rPh>
    <phoneticPr fontId="3"/>
  </si>
  <si>
    <t>リードR3工場</t>
  </si>
  <si>
    <t>宇多興産工場</t>
    <rPh sb="0" eb="2">
      <t>ウタ</t>
    </rPh>
    <rPh sb="2" eb="4">
      <t>コウサン</t>
    </rPh>
    <rPh sb="4" eb="6">
      <t>コウジョウ</t>
    </rPh>
    <phoneticPr fontId="3"/>
  </si>
  <si>
    <t>鳥繁産業本社工場</t>
    <rPh sb="0" eb="1">
      <t>トリ</t>
    </rPh>
    <rPh sb="1" eb="2">
      <t>シゲ</t>
    </rPh>
    <rPh sb="2" eb="4">
      <t>サンギョウ</t>
    </rPh>
    <rPh sb="4" eb="6">
      <t>ホンシャ</t>
    </rPh>
    <rPh sb="6" eb="8">
      <t>コウジョウ</t>
    </rPh>
    <phoneticPr fontId="3"/>
  </si>
  <si>
    <t>ジェイ・ポートリサイクル工場</t>
  </si>
  <si>
    <t>アドバネクス埼玉工場</t>
  </si>
  <si>
    <t>T-BAGS</t>
    <phoneticPr fontId="2"/>
  </si>
  <si>
    <t>日清食材工場</t>
  </si>
  <si>
    <t>ハタノ印刷工場</t>
  </si>
  <si>
    <t>美濃工業坂本工場</t>
  </si>
  <si>
    <t>高萩自動車工業車検場</t>
  </si>
  <si>
    <t>アリオンテック第3工場</t>
  </si>
  <si>
    <t>ナルシマ工業工場</t>
    <rPh sb="6" eb="8">
      <t>コウジョウ</t>
    </rPh>
    <phoneticPr fontId="2"/>
  </si>
  <si>
    <t>２階建</t>
    <phoneticPr fontId="2"/>
  </si>
  <si>
    <t>日立建機山陰営業所</t>
  </si>
  <si>
    <t>やまみ滋賀工場</t>
  </si>
  <si>
    <t>中津川リサイクルセンター</t>
  </si>
  <si>
    <t>RC造</t>
    <phoneticPr fontId="2"/>
  </si>
  <si>
    <t>吉田容器店第2立花ヤード</t>
  </si>
  <si>
    <t>ケーアイ・オギワラ9号棟・10号棟</t>
    <rPh sb="10" eb="11">
      <t>ゴウ</t>
    </rPh>
    <rPh sb="11" eb="12">
      <t>トウ</t>
    </rPh>
    <rPh sb="15" eb="16">
      <t>ゴウ</t>
    </rPh>
    <rPh sb="16" eb="17">
      <t>トウ</t>
    </rPh>
    <phoneticPr fontId="2"/>
  </si>
  <si>
    <t>ハイブリッド</t>
    <phoneticPr fontId="2"/>
  </si>
  <si>
    <t>遠藤商事新野菜工場</t>
  </si>
  <si>
    <t>中部工業工場</t>
    <rPh sb="4" eb="6">
      <t>コウジョウ</t>
    </rPh>
    <phoneticPr fontId="2"/>
  </si>
  <si>
    <t>ほのぼの会厨房棟</t>
  </si>
  <si>
    <t>三井造船㈱ブラスト工場</t>
  </si>
  <si>
    <t>益田自動車工業</t>
    <rPh sb="0" eb="2">
      <t>マスダ</t>
    </rPh>
    <rPh sb="2" eb="5">
      <t>ジドウシャ</t>
    </rPh>
    <rPh sb="5" eb="7">
      <t>コウギョウ</t>
    </rPh>
    <phoneticPr fontId="3"/>
  </si>
  <si>
    <t>益田自動車</t>
    <rPh sb="0" eb="2">
      <t>マスダ</t>
    </rPh>
    <rPh sb="2" eb="5">
      <t>ジドウシャ</t>
    </rPh>
    <phoneticPr fontId="3"/>
  </si>
  <si>
    <t>２階建</t>
    <phoneticPr fontId="2"/>
  </si>
  <si>
    <t>石井製作所社屋工場</t>
  </si>
  <si>
    <t>ナプラス産業廃棄物</t>
  </si>
  <si>
    <t>シシドモータース工場</t>
    <rPh sb="8" eb="10">
      <t>コウジョウ</t>
    </rPh>
    <phoneticPr fontId="2"/>
  </si>
  <si>
    <t>日立建機市川整備センター</t>
  </si>
  <si>
    <t>高砂医科工業柏工場</t>
  </si>
  <si>
    <t>巽冷凍食品㈱加工場</t>
    <rPh sb="0" eb="1">
      <t>タツミ</t>
    </rPh>
    <rPh sb="1" eb="3">
      <t>レイトウ</t>
    </rPh>
    <rPh sb="3" eb="5">
      <t>ショクヒン</t>
    </rPh>
    <rPh sb="6" eb="8">
      <t>カコウ</t>
    </rPh>
    <rPh sb="8" eb="9">
      <t>ジョウ</t>
    </rPh>
    <phoneticPr fontId="3"/>
  </si>
  <si>
    <t>共同組合八戸青果センター</t>
  </si>
  <si>
    <t>インテルノ新工場</t>
    <rPh sb="5" eb="8">
      <t>シンコウジョウ</t>
    </rPh>
    <phoneticPr fontId="3"/>
  </si>
  <si>
    <t>牡蠣ノ星</t>
  </si>
  <si>
    <t>山形飛鳥水産加工施設</t>
    <rPh sb="0" eb="2">
      <t>ヤマガタ</t>
    </rPh>
    <rPh sb="2" eb="4">
      <t>アスカ</t>
    </rPh>
    <rPh sb="4" eb="6">
      <t>スイサン</t>
    </rPh>
    <rPh sb="6" eb="8">
      <t>カコウ</t>
    </rPh>
    <rPh sb="8" eb="10">
      <t>シセツ</t>
    </rPh>
    <phoneticPr fontId="3"/>
  </si>
  <si>
    <t>南木曽発条田立工場</t>
  </si>
  <si>
    <t>えのき栽培施設（原きのこ園）</t>
    <rPh sb="12" eb="13">
      <t>エン</t>
    </rPh>
    <phoneticPr fontId="2"/>
  </si>
  <si>
    <t>えのき栽培施設（小池えのき園）</t>
    <rPh sb="13" eb="14">
      <t>エン</t>
    </rPh>
    <phoneticPr fontId="2"/>
  </si>
  <si>
    <t>えのき栽培施設（悦和産業）</t>
  </si>
  <si>
    <t>えのき栽培施設（大熊えのき園）</t>
  </si>
  <si>
    <t>きのこ栽培施設（佐藤きのこ園）</t>
  </si>
  <si>
    <t>きのこ栽培施設（萩原きのこ園）</t>
  </si>
  <si>
    <t>東和食品鮭フィレー工場</t>
    <rPh sb="0" eb="2">
      <t>トウワ</t>
    </rPh>
    <rPh sb="2" eb="4">
      <t>ショクヒン</t>
    </rPh>
    <rPh sb="4" eb="5">
      <t>シャケ</t>
    </rPh>
    <rPh sb="9" eb="11">
      <t>コウジョウ</t>
    </rPh>
    <phoneticPr fontId="3"/>
  </si>
  <si>
    <t>イーアンドエム発寒プラスティック</t>
  </si>
  <si>
    <t>協立エアテック名古屋工場</t>
  </si>
  <si>
    <t>福相食品工業新工場</t>
    <rPh sb="0" eb="1">
      <t>フク</t>
    </rPh>
    <rPh sb="1" eb="2">
      <t>アイ</t>
    </rPh>
    <rPh sb="2" eb="4">
      <t>ショクヒン</t>
    </rPh>
    <rPh sb="4" eb="6">
      <t>コウギョウ</t>
    </rPh>
    <rPh sb="6" eb="7">
      <t>シン</t>
    </rPh>
    <rPh sb="7" eb="9">
      <t>コウジョウ</t>
    </rPh>
    <phoneticPr fontId="3"/>
  </si>
  <si>
    <t>日建リース工業城陽工場（A棟）</t>
    <rPh sb="13" eb="14">
      <t>トウ</t>
    </rPh>
    <phoneticPr fontId="2"/>
  </si>
  <si>
    <t>日建リース工業城陽工場（B棟）</t>
    <rPh sb="13" eb="14">
      <t>トウ</t>
    </rPh>
    <phoneticPr fontId="2"/>
  </si>
  <si>
    <t>日建リース工業城陽工場（C棟）</t>
    <rPh sb="13" eb="14">
      <t>トウ</t>
    </rPh>
    <phoneticPr fontId="2"/>
  </si>
  <si>
    <t>日建リース工業城陽工場（D棟）</t>
    <rPh sb="13" eb="14">
      <t>トウ</t>
    </rPh>
    <phoneticPr fontId="2"/>
  </si>
  <si>
    <t>日建リース工業城陽工場（E棟）</t>
    <rPh sb="13" eb="14">
      <t>トウ</t>
    </rPh>
    <phoneticPr fontId="2"/>
  </si>
  <si>
    <t>亀岡大井町ストックヤード（整備棟）</t>
    <rPh sb="13" eb="15">
      <t>セイビ</t>
    </rPh>
    <rPh sb="15" eb="16">
      <t>トウ</t>
    </rPh>
    <phoneticPr fontId="2"/>
  </si>
  <si>
    <t>今井運送整備工場</t>
  </si>
  <si>
    <t>丸一ゴム工業諏訪工場</t>
  </si>
  <si>
    <t>こと京野菜亀岡工場</t>
  </si>
  <si>
    <t>十文字チキンカンパニー</t>
  </si>
  <si>
    <t>アンフィニ福島</t>
    <phoneticPr fontId="2"/>
  </si>
  <si>
    <t>山傳商店仙台港工場</t>
  </si>
  <si>
    <t>アルス工場</t>
  </si>
  <si>
    <t>U.M.A.S.I.穀物乾燥調整・育苗施設</t>
  </si>
  <si>
    <t>ヤマナカ水産工場（加工場）</t>
    <rPh sb="9" eb="11">
      <t>カコウ</t>
    </rPh>
    <rPh sb="11" eb="12">
      <t>ジョウ</t>
    </rPh>
    <phoneticPr fontId="2"/>
  </si>
  <si>
    <t>ヤマナカ水産工場（塩水処理施設）</t>
    <rPh sb="9" eb="11">
      <t>シオミズ</t>
    </rPh>
    <rPh sb="11" eb="13">
      <t>ショリ</t>
    </rPh>
    <rPh sb="13" eb="15">
      <t>シセツ</t>
    </rPh>
    <phoneticPr fontId="2"/>
  </si>
  <si>
    <t>三和シャッター工業広島工場</t>
  </si>
  <si>
    <t>テンホウ・フーズ工場棟</t>
  </si>
  <si>
    <t>㈱マルセン食品　新工場</t>
    <phoneticPr fontId="2"/>
  </si>
  <si>
    <t>株式会社清光　新工場</t>
    <phoneticPr fontId="2"/>
  </si>
  <si>
    <t>株式会社クリハラ工場</t>
    <phoneticPr fontId="2"/>
  </si>
  <si>
    <t>仁平自動車第2工場</t>
  </si>
  <si>
    <t>ケイズベルテック</t>
  </si>
  <si>
    <t>ヤマイシ水産加工施設</t>
  </si>
  <si>
    <t>京伸精機笠岡工場</t>
    <rPh sb="4" eb="6">
      <t>カサオカ</t>
    </rPh>
    <rPh sb="6" eb="8">
      <t>コウジョウ</t>
    </rPh>
    <phoneticPr fontId="2"/>
  </si>
  <si>
    <t>TNF-D</t>
    <phoneticPr fontId="2"/>
  </si>
  <si>
    <t>ホクスイ工場</t>
  </si>
  <si>
    <t>中国醸造蒸留酒製造工場</t>
  </si>
  <si>
    <t>ランボルギーニ名古屋整備工場</t>
  </si>
  <si>
    <t>豊田車両工場棟・事務所棟</t>
  </si>
  <si>
    <t>辻徳産業貸工場</t>
  </si>
  <si>
    <t>新星工業社出島第2工場</t>
  </si>
  <si>
    <t>アクティオ千葉工場</t>
  </si>
  <si>
    <t>日本テクノロジーソリューション本社工場</t>
    <rPh sb="15" eb="17">
      <t>ホンシャ</t>
    </rPh>
    <rPh sb="17" eb="19">
      <t>コウジョウ</t>
    </rPh>
    <phoneticPr fontId="3"/>
  </si>
  <si>
    <t>兵庫県神戸市</t>
    <phoneticPr fontId="2"/>
  </si>
  <si>
    <t>大勢シェル工場（Ａ棟）</t>
    <rPh sb="9" eb="10">
      <t>トウ</t>
    </rPh>
    <phoneticPr fontId="3"/>
  </si>
  <si>
    <t>島根県松江市</t>
    <phoneticPr fontId="2"/>
  </si>
  <si>
    <t>かどや製油小豆島工場</t>
  </si>
  <si>
    <t>香川県小豆郡</t>
    <phoneticPr fontId="2"/>
  </si>
  <si>
    <t>大和製作所新工場</t>
  </si>
  <si>
    <t>三岐通運桑名多度工場（Ⅱ期）</t>
    <rPh sb="0" eb="2">
      <t>ミキ</t>
    </rPh>
    <rPh sb="2" eb="4">
      <t>ツウウン</t>
    </rPh>
    <rPh sb="4" eb="6">
      <t>クワナ</t>
    </rPh>
    <rPh sb="6" eb="8">
      <t>タド</t>
    </rPh>
    <rPh sb="8" eb="10">
      <t>コウジョウ</t>
    </rPh>
    <rPh sb="12" eb="13">
      <t>キ</t>
    </rPh>
    <phoneticPr fontId="3"/>
  </si>
  <si>
    <t>たかだ電動機新工場</t>
    <rPh sb="3" eb="6">
      <t>デンドウキ</t>
    </rPh>
    <rPh sb="6" eb="9">
      <t>シンコウジョウ</t>
    </rPh>
    <phoneticPr fontId="3"/>
  </si>
  <si>
    <t>ヤンマーアグリジャパン玉名支店整備工場</t>
    <rPh sb="11" eb="13">
      <t>タマナ</t>
    </rPh>
    <rPh sb="13" eb="15">
      <t>シテン</t>
    </rPh>
    <rPh sb="15" eb="17">
      <t>セイビ</t>
    </rPh>
    <rPh sb="17" eb="19">
      <t>コウジョウ</t>
    </rPh>
    <phoneticPr fontId="3"/>
  </si>
  <si>
    <t>ほのか共同利用穀類乾燥調製施設</t>
    <rPh sb="3" eb="5">
      <t>キョウドウ</t>
    </rPh>
    <rPh sb="5" eb="7">
      <t>リヨウ</t>
    </rPh>
    <rPh sb="7" eb="9">
      <t>コクルイ</t>
    </rPh>
    <rPh sb="9" eb="11">
      <t>カンソウ</t>
    </rPh>
    <rPh sb="11" eb="13">
      <t>チョウセイ</t>
    </rPh>
    <rPh sb="13" eb="15">
      <t>シセツ</t>
    </rPh>
    <phoneticPr fontId="3"/>
  </si>
  <si>
    <t>三昇新工場</t>
    <rPh sb="0" eb="1">
      <t>サン</t>
    </rPh>
    <rPh sb="1" eb="2">
      <t>ノボル</t>
    </rPh>
    <rPh sb="2" eb="5">
      <t>シンコウジョウ</t>
    </rPh>
    <phoneticPr fontId="3"/>
  </si>
  <si>
    <t>キャリオン本社営業所第2期倉庫</t>
    <rPh sb="5" eb="7">
      <t>ホンシャ</t>
    </rPh>
    <rPh sb="7" eb="10">
      <t>エイギョウショ</t>
    </rPh>
    <rPh sb="10" eb="11">
      <t>ダイ</t>
    </rPh>
    <rPh sb="12" eb="13">
      <t>キ</t>
    </rPh>
    <rPh sb="13" eb="15">
      <t>ソウコ</t>
    </rPh>
    <phoneticPr fontId="3"/>
  </si>
  <si>
    <t>滋賀県東近江市</t>
    <phoneticPr fontId="2"/>
  </si>
  <si>
    <t>エスキー工機組立工場</t>
  </si>
  <si>
    <t>山形県飽海郡</t>
    <phoneticPr fontId="2"/>
  </si>
  <si>
    <t>久保田工業本社工場</t>
  </si>
  <si>
    <t>オスカー技研工場</t>
    <rPh sb="4" eb="6">
      <t>ギケン</t>
    </rPh>
    <rPh sb="6" eb="8">
      <t>コウジョウ</t>
    </rPh>
    <phoneticPr fontId="3"/>
  </si>
  <si>
    <t>長府製作所駐車場</t>
    <rPh sb="0" eb="2">
      <t>チョウフ</t>
    </rPh>
    <rPh sb="2" eb="4">
      <t>セイサク</t>
    </rPh>
    <rPh sb="4" eb="5">
      <t>ショ</t>
    </rPh>
    <rPh sb="5" eb="8">
      <t>チュウシャジョウ</t>
    </rPh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</si>
  <si>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</si>
  <si>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2"/>
  </si>
  <si>
    <t>リードＲ3工場</t>
    <rPh sb="5" eb="7">
      <t>コウジョウ</t>
    </rPh>
    <phoneticPr fontId="3"/>
  </si>
  <si>
    <t>石狩ディストリビューションセンター</t>
    <rPh sb="0" eb="2">
      <t>イシカリ</t>
    </rPh>
    <phoneticPr fontId="3"/>
  </si>
  <si>
    <t>カネキン川村水産虻田工場</t>
    <rPh sb="4" eb="6">
      <t>カワムラ</t>
    </rPh>
    <rPh sb="6" eb="8">
      <t>スイサン</t>
    </rPh>
    <rPh sb="8" eb="10">
      <t>アブタ</t>
    </rPh>
    <rPh sb="10" eb="12">
      <t>コウジョウ</t>
    </rPh>
    <phoneticPr fontId="3"/>
  </si>
  <si>
    <t>北海道虻田郡</t>
    <phoneticPr fontId="2"/>
  </si>
  <si>
    <t>ヨンキュウ製氷施設</t>
  </si>
  <si>
    <t>神奈川県三浦市</t>
    <phoneticPr fontId="2"/>
  </si>
  <si>
    <t>まるか食品本社工場</t>
    <rPh sb="3" eb="5">
      <t>ショクヒン</t>
    </rPh>
    <rPh sb="5" eb="7">
      <t>ホンシャ</t>
    </rPh>
    <rPh sb="7" eb="9">
      <t>コウジョウ</t>
    </rPh>
    <phoneticPr fontId="3"/>
  </si>
  <si>
    <t>広島県尾道市</t>
    <phoneticPr fontId="2"/>
  </si>
  <si>
    <t>４階建</t>
    <rPh sb="1" eb="3">
      <t>カイダ</t>
    </rPh>
    <phoneticPr fontId="2"/>
  </si>
  <si>
    <t>半田西工場整備工場</t>
  </si>
  <si>
    <t>カンダ技工未利用資源開発工場殺菌加工棟</t>
  </si>
  <si>
    <t>鳥取県境港市</t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</si>
  <si>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</si>
  <si>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2"/>
  </si>
  <si>
    <t>S造</t>
    <phoneticPr fontId="2"/>
  </si>
  <si>
    <t>やまみ関西工場（Ⅲ期）</t>
  </si>
  <si>
    <t>滋賀県甲賀市</t>
    <phoneticPr fontId="2"/>
  </si>
  <si>
    <t>釧路厚生社焼却炉</t>
    <rPh sb="0" eb="2">
      <t>クシロ</t>
    </rPh>
    <rPh sb="2" eb="4">
      <t>コウセイ</t>
    </rPh>
    <rPh sb="4" eb="5">
      <t>シャ</t>
    </rPh>
    <rPh sb="5" eb="8">
      <t>ショウキャクロ</t>
    </rPh>
    <phoneticPr fontId="3"/>
  </si>
  <si>
    <t>北海道釧路郡</t>
    <phoneticPr fontId="2"/>
  </si>
  <si>
    <t>東洋アイテック鳥取工場</t>
  </si>
  <si>
    <t>鳥取県鳥取市</t>
    <phoneticPr fontId="2"/>
  </si>
  <si>
    <t>日立建機成田営業所（工場棟）</t>
    <rPh sb="0" eb="2">
      <t>ヒタチ</t>
    </rPh>
    <rPh sb="2" eb="4">
      <t>ケンキ</t>
    </rPh>
    <rPh sb="4" eb="6">
      <t>ナリタ</t>
    </rPh>
    <rPh sb="6" eb="9">
      <t>エイギョウショ</t>
    </rPh>
    <rPh sb="10" eb="12">
      <t>コウジョウ</t>
    </rPh>
    <rPh sb="12" eb="13">
      <t>トウ</t>
    </rPh>
    <phoneticPr fontId="3"/>
  </si>
  <si>
    <t>佐藤鋼材第三工場</t>
    <rPh sb="5" eb="6">
      <t>サン</t>
    </rPh>
    <phoneticPr fontId="3"/>
  </si>
  <si>
    <t>新潟県三条市</t>
    <phoneticPr fontId="2"/>
  </si>
  <si>
    <t>マルコンデンソーⅠ期</t>
  </si>
  <si>
    <t>山形県西置賜郡</t>
    <phoneticPr fontId="2"/>
  </si>
  <si>
    <t>土谷特殊農機具製作所工場</t>
    <rPh sb="10" eb="12">
      <t>コウジョウ</t>
    </rPh>
    <phoneticPr fontId="3"/>
  </si>
  <si>
    <t>北海道中川郡</t>
    <phoneticPr fontId="2"/>
  </si>
  <si>
    <t>シマヤフーズ工場</t>
  </si>
  <si>
    <t>愛知県津島市</t>
    <phoneticPr fontId="2"/>
  </si>
  <si>
    <t>月ヶ瀬みのり園第2碾茶工場</t>
    <rPh sb="0" eb="1">
      <t>ツキ</t>
    </rPh>
    <rPh sb="2" eb="3">
      <t>セ</t>
    </rPh>
    <rPh sb="6" eb="7">
      <t>エン</t>
    </rPh>
    <rPh sb="7" eb="8">
      <t>ダイ</t>
    </rPh>
    <rPh sb="9" eb="11">
      <t>テンチャ</t>
    </rPh>
    <rPh sb="11" eb="13">
      <t>コウジョウ</t>
    </rPh>
    <phoneticPr fontId="3"/>
  </si>
  <si>
    <t>奈良県奈良市</t>
    <phoneticPr fontId="2"/>
  </si>
  <si>
    <t>矢野口自工福島浜通り整備工場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セイビ</t>
    </rPh>
    <rPh sb="12" eb="14">
      <t>コウジョウ</t>
    </rPh>
    <phoneticPr fontId="3"/>
  </si>
  <si>
    <t>福島県双葉郡</t>
    <phoneticPr fontId="2"/>
  </si>
  <si>
    <t>矢野口自工福島浜通り塗装工場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トソウ</t>
    </rPh>
    <rPh sb="12" eb="14">
      <t>コウジョウ</t>
    </rPh>
    <phoneticPr fontId="3"/>
  </si>
  <si>
    <t>矢野口自工福島浜通り事務所</t>
    <rPh sb="0" eb="2">
      <t>ヤノ</t>
    </rPh>
    <rPh sb="2" eb="3">
      <t>クチ</t>
    </rPh>
    <rPh sb="3" eb="4">
      <t>ジ</t>
    </rPh>
    <rPh sb="4" eb="5">
      <t>コウ</t>
    </rPh>
    <rPh sb="5" eb="7">
      <t>フクシマ</t>
    </rPh>
    <rPh sb="7" eb="8">
      <t>ハマ</t>
    </rPh>
    <rPh sb="8" eb="9">
      <t>ドオ</t>
    </rPh>
    <rPh sb="10" eb="12">
      <t>ジム</t>
    </rPh>
    <rPh sb="12" eb="13">
      <t>ショ</t>
    </rPh>
    <phoneticPr fontId="3"/>
  </si>
  <si>
    <t>柳川冷凍食品㈱工場</t>
  </si>
  <si>
    <t>福岡県柳川市</t>
    <phoneticPr fontId="2"/>
  </si>
  <si>
    <t>海王食品ホタテ加工場　</t>
  </si>
  <si>
    <t>北海道宗谷郡</t>
    <phoneticPr fontId="2"/>
  </si>
  <si>
    <t>共和産業株式会社 鮮魚作業所</t>
    <phoneticPr fontId="2"/>
  </si>
  <si>
    <t>かどや製油第二工場（製造棟）</t>
    <rPh sb="10" eb="12">
      <t>セイゾウ</t>
    </rPh>
    <rPh sb="12" eb="13">
      <t>トウ</t>
    </rPh>
    <phoneticPr fontId="2"/>
  </si>
  <si>
    <t>千葉県袖ヶ浦市</t>
    <phoneticPr fontId="2"/>
  </si>
  <si>
    <t>かどや製油第二工場（包装棟）</t>
    <rPh sb="10" eb="12">
      <t>ホウソウ</t>
    </rPh>
    <rPh sb="12" eb="13">
      <t>トウ</t>
    </rPh>
    <phoneticPr fontId="2"/>
  </si>
  <si>
    <t>かどや製油第二工場（保管庫）</t>
    <rPh sb="10" eb="13">
      <t>ホカンコ</t>
    </rPh>
    <phoneticPr fontId="2"/>
  </si>
  <si>
    <t>-</t>
    <phoneticPr fontId="2"/>
  </si>
  <si>
    <t>かどや製油第二工場（サイロ）</t>
  </si>
  <si>
    <t>かどや製油第二工場（脱水室棟）</t>
    <rPh sb="10" eb="12">
      <t>ダッスイ</t>
    </rPh>
    <rPh sb="12" eb="13">
      <t>シツ</t>
    </rPh>
    <rPh sb="13" eb="14">
      <t>トウ</t>
    </rPh>
    <phoneticPr fontId="2"/>
  </si>
  <si>
    <t>成澤鉄工所新工場</t>
    <rPh sb="5" eb="6">
      <t>シン</t>
    </rPh>
    <phoneticPr fontId="3"/>
  </si>
  <si>
    <t>山形県鶴岡市</t>
    <phoneticPr fontId="2"/>
  </si>
  <si>
    <t>S造</t>
    <phoneticPr fontId="2"/>
  </si>
  <si>
    <t>仁徳砂利（自動車修理工場）</t>
    <rPh sb="5" eb="8">
      <t>ジドウシャ</t>
    </rPh>
    <rPh sb="8" eb="10">
      <t>シュウリ</t>
    </rPh>
    <rPh sb="10" eb="12">
      <t>コウジョウ</t>
    </rPh>
    <phoneticPr fontId="3"/>
  </si>
  <si>
    <t>平屋建</t>
    <phoneticPr fontId="2"/>
  </si>
  <si>
    <t>仁徳砂利（給油所）</t>
    <rPh sb="5" eb="7">
      <t>キュウユ</t>
    </rPh>
    <rPh sb="7" eb="8">
      <t>ジョ</t>
    </rPh>
    <phoneticPr fontId="3"/>
  </si>
  <si>
    <t>愛南サン・フィッシュ工場</t>
    <rPh sb="0" eb="1">
      <t>アイ</t>
    </rPh>
    <phoneticPr fontId="3"/>
  </si>
  <si>
    <t>セルポール工業庄内第三工場</t>
  </si>
  <si>
    <t>本田興業本社ビル（工場棟）</t>
    <rPh sb="9" eb="11">
      <t>コウジョウ</t>
    </rPh>
    <rPh sb="11" eb="12">
      <t>トウ</t>
    </rPh>
    <phoneticPr fontId="2"/>
  </si>
  <si>
    <t>T-BAGS</t>
    <phoneticPr fontId="2"/>
  </si>
  <si>
    <t>佐々木酒造店工場</t>
  </si>
  <si>
    <t>やまみ富士山麓工場</t>
  </si>
  <si>
    <t>小林精機第五工場</t>
    <rPh sb="0" eb="4">
      <t>コバヤシセイキ</t>
    </rPh>
    <rPh sb="4" eb="6">
      <t>ダイゴ</t>
    </rPh>
    <rPh sb="6" eb="8">
      <t>コウジョウ</t>
    </rPh>
    <phoneticPr fontId="3"/>
  </si>
  <si>
    <t>岩手郡滝沢村</t>
    <phoneticPr fontId="2"/>
  </si>
  <si>
    <t>カナモト山梨営業所</t>
    <rPh sb="8" eb="9">
      <t>ショ</t>
    </rPh>
    <phoneticPr fontId="3"/>
  </si>
  <si>
    <t>山梨県都留市</t>
    <phoneticPr fontId="2"/>
  </si>
  <si>
    <t>２階建</t>
    <phoneticPr fontId="2"/>
  </si>
  <si>
    <t>WT+ハイブリット</t>
    <phoneticPr fontId="6"/>
  </si>
  <si>
    <t>12/17</t>
    <phoneticPr fontId="6"/>
  </si>
  <si>
    <t>太平洋セメント大船渡発電所バイオマス発電</t>
  </si>
  <si>
    <t>福島FRC製造設備</t>
  </si>
  <si>
    <t>デンソー山形Ⅱ期</t>
  </si>
  <si>
    <t>12/17</t>
    <phoneticPr fontId="6"/>
  </si>
  <si>
    <t>倉岡紙工工場</t>
  </si>
  <si>
    <t>12/18</t>
    <phoneticPr fontId="6"/>
  </si>
  <si>
    <t>右門第二工場</t>
  </si>
  <si>
    <t>コーリツ笠岡工場</t>
    <rPh sb="4" eb="8">
      <t>カサオカコウジョウ</t>
    </rPh>
    <phoneticPr fontId="3"/>
  </si>
  <si>
    <t>一般工事</t>
    <rPh sb="2" eb="4">
      <t>コウジ</t>
    </rPh>
    <phoneticPr fontId="2"/>
  </si>
  <si>
    <t>神田橋工業工場</t>
  </si>
  <si>
    <t>サウスプロダクト本社工場</t>
  </si>
  <si>
    <t>東京精密器具製作所川崎新工場</t>
  </si>
  <si>
    <t>北斎院町建売モデルハウス</t>
  </si>
  <si>
    <t>WT</t>
    <phoneticPr fontId="2"/>
  </si>
  <si>
    <t>アイダ本社</t>
  </si>
  <si>
    <t>2019.10</t>
    <phoneticPr fontId="2"/>
  </si>
  <si>
    <t>丸三食品工場</t>
    <phoneticPr fontId="3"/>
  </si>
  <si>
    <t>倉田技研工場</t>
    <rPh sb="0" eb="2">
      <t>クラタ</t>
    </rPh>
    <rPh sb="2" eb="4">
      <t>ギケン</t>
    </rPh>
    <rPh sb="4" eb="6">
      <t>コウジョウ</t>
    </rPh>
    <phoneticPr fontId="3"/>
  </si>
  <si>
    <t>エフピコホーム</t>
  </si>
  <si>
    <t>岩田醸造千歳工場</t>
  </si>
  <si>
    <t>清水製作所工場</t>
  </si>
  <si>
    <t>TNF-D</t>
    <phoneticPr fontId="2"/>
  </si>
  <si>
    <t>中越エコプロダクツMAPKA製造工場</t>
  </si>
  <si>
    <t>北茨城精密加工関本第6工場</t>
  </si>
  <si>
    <t>TNF-D・ハイブリッド</t>
    <phoneticPr fontId="2"/>
  </si>
  <si>
    <t>関根自動車整備工場</t>
  </si>
  <si>
    <t>ハマイ大多喜工場第7号棟製品研究開発棟</t>
  </si>
  <si>
    <t>グローバルロジスティクス</t>
  </si>
  <si>
    <t>島根中央炊飯センター</t>
  </si>
  <si>
    <t>デンカ大牟田工場</t>
    <rPh sb="3" eb="6">
      <t>オオムタ</t>
    </rPh>
    <phoneticPr fontId="2"/>
  </si>
  <si>
    <t>福岡県大牟田市</t>
    <phoneticPr fontId="2"/>
  </si>
  <si>
    <t>キョーユー工場棟</t>
  </si>
  <si>
    <t>堅展実業厚岸蒸溜所精麦棟</t>
  </si>
  <si>
    <t>康井精機第6工場</t>
  </si>
  <si>
    <t>バルチラジャパン富山工場</t>
  </si>
  <si>
    <t>日建リース工業新潟工場</t>
    <rPh sb="5" eb="7">
      <t>コウギョウ</t>
    </rPh>
    <phoneticPr fontId="2"/>
  </si>
  <si>
    <t>新潟県柏崎市</t>
    <rPh sb="0" eb="3">
      <t>ニイガタケン</t>
    </rPh>
    <rPh sb="3" eb="6">
      <t>カシワザキシ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</si>
  <si>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</si>
  <si>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</si>
  <si>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福島公民館</t>
    <rPh sb="0" eb="2">
      <t>フクシマ</t>
    </rPh>
    <rPh sb="2" eb="5">
      <t>コウミンカン</t>
    </rPh>
    <phoneticPr fontId="3"/>
  </si>
  <si>
    <t>公民館</t>
  </si>
  <si>
    <t>２階建</t>
    <phoneticPr fontId="2"/>
  </si>
  <si>
    <t>ハイブリッド</t>
    <phoneticPr fontId="2"/>
  </si>
  <si>
    <t>寺津公民館</t>
    <rPh sb="0" eb="1">
      <t>テラ</t>
    </rPh>
    <rPh sb="1" eb="2">
      <t>ツ</t>
    </rPh>
    <rPh sb="2" eb="5">
      <t>コウミンカン</t>
    </rPh>
    <phoneticPr fontId="3"/>
  </si>
  <si>
    <t>南牧村基幹集落センター</t>
    <rPh sb="0" eb="1">
      <t>ミナミ</t>
    </rPh>
    <rPh sb="1" eb="3">
      <t>マキムラ</t>
    </rPh>
    <rPh sb="3" eb="5">
      <t>キカン</t>
    </rPh>
    <rPh sb="5" eb="7">
      <t>シュウラク</t>
    </rPh>
    <phoneticPr fontId="3"/>
  </si>
  <si>
    <t>2014.10</t>
    <phoneticPr fontId="2"/>
  </si>
  <si>
    <t>平屋建</t>
    <phoneticPr fontId="2"/>
  </si>
  <si>
    <t>大江町中央公民館</t>
  </si>
  <si>
    <t>ゴルフクラブ</t>
    <phoneticPr fontId="2"/>
  </si>
  <si>
    <t>ゴルフ倶楽部大樹</t>
    <rPh sb="3" eb="6">
      <t>クラブ</t>
    </rPh>
    <rPh sb="6" eb="8">
      <t>タイジュ</t>
    </rPh>
    <phoneticPr fontId="3"/>
  </si>
  <si>
    <t>ゴルフクラブ</t>
    <phoneticPr fontId="2"/>
  </si>
  <si>
    <t>コンビニエンスストア</t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</si>
  <si>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</si>
  <si>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</si>
  <si>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</si>
  <si>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</si>
  <si>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デイリーヤマザキ大東店</t>
    <rPh sb="8" eb="10">
      <t>ダイトウ</t>
    </rPh>
    <rPh sb="10" eb="11">
      <t>テン</t>
    </rPh>
    <phoneticPr fontId="3"/>
  </si>
  <si>
    <t>コンビニエンスストア</t>
    <phoneticPr fontId="2"/>
  </si>
  <si>
    <t>ファミリーマートＪＲ和田岬店</t>
    <rPh sb="10" eb="13">
      <t>ワダミサキ</t>
    </rPh>
    <rPh sb="13" eb="14">
      <t>テン</t>
    </rPh>
    <phoneticPr fontId="3"/>
  </si>
  <si>
    <t>ファミリーマート平塚広川店</t>
  </si>
  <si>
    <t>コンビニエンスストア</t>
    <phoneticPr fontId="2"/>
  </si>
  <si>
    <t>ファミリーマート女川中央店</t>
    <rPh sb="8" eb="10">
      <t>オナガワ</t>
    </rPh>
    <rPh sb="10" eb="12">
      <t>チュウオウ</t>
    </rPh>
    <rPh sb="12" eb="13">
      <t>テン</t>
    </rPh>
    <phoneticPr fontId="3"/>
  </si>
  <si>
    <t>セブンイレブン益田中吉田店</t>
  </si>
  <si>
    <t>田中種苗事務所棟</t>
    <rPh sb="0" eb="2">
      <t>タナカ</t>
    </rPh>
    <rPh sb="2" eb="4">
      <t>シュビョウ</t>
    </rPh>
    <rPh sb="4" eb="6">
      <t>ジム</t>
    </rPh>
    <rPh sb="6" eb="7">
      <t>ショ</t>
    </rPh>
    <rPh sb="7" eb="8">
      <t>トウ</t>
    </rPh>
    <phoneticPr fontId="3"/>
  </si>
  <si>
    <t>新山口乗務員センター詰所</t>
    <rPh sb="0" eb="1">
      <t>シン</t>
    </rPh>
    <rPh sb="1" eb="3">
      <t>ヤマグチ</t>
    </rPh>
    <rPh sb="3" eb="6">
      <t>ジョウムイン</t>
    </rPh>
    <rPh sb="10" eb="12">
      <t>ツメショ</t>
    </rPh>
    <phoneticPr fontId="3"/>
  </si>
  <si>
    <t>新山口乗務員センター事務所</t>
    <rPh sb="0" eb="1">
      <t>シン</t>
    </rPh>
    <rPh sb="1" eb="3">
      <t>ヤマグチ</t>
    </rPh>
    <rPh sb="3" eb="6">
      <t>ジョウムイン</t>
    </rPh>
    <rPh sb="10" eb="12">
      <t>ジム</t>
    </rPh>
    <rPh sb="12" eb="13">
      <t>ショ</t>
    </rPh>
    <phoneticPr fontId="3"/>
  </si>
  <si>
    <t>百済駅コンテナ</t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</si>
  <si>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</si>
  <si>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中央技術研修センター第2研修棟　</t>
  </si>
  <si>
    <t>松屋電機社屋</t>
    <rPh sb="0" eb="2">
      <t>マツヤ</t>
    </rPh>
    <rPh sb="2" eb="4">
      <t>デンキ</t>
    </rPh>
    <rPh sb="4" eb="6">
      <t>シャオク</t>
    </rPh>
    <phoneticPr fontId="3"/>
  </si>
  <si>
    <t>バロー焼津小土店事務所棟</t>
    <rPh sb="3" eb="5">
      <t>ヤイヅ</t>
    </rPh>
    <rPh sb="5" eb="6">
      <t>チイ</t>
    </rPh>
    <rPh sb="6" eb="7">
      <t>ツチ</t>
    </rPh>
    <rPh sb="7" eb="8">
      <t>テン</t>
    </rPh>
    <rPh sb="8" eb="10">
      <t>ジム</t>
    </rPh>
    <rPh sb="10" eb="11">
      <t>ショ</t>
    </rPh>
    <rPh sb="11" eb="12">
      <t>トウ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</si>
  <si>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</si>
  <si>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西日本電気テック鳥取MC</t>
    <rPh sb="0" eb="1">
      <t>ニシ</t>
    </rPh>
    <rPh sb="1" eb="3">
      <t>ニホン</t>
    </rPh>
    <rPh sb="3" eb="5">
      <t>デンキ</t>
    </rPh>
    <rPh sb="8" eb="10">
      <t>トットリ</t>
    </rPh>
    <phoneticPr fontId="3"/>
  </si>
  <si>
    <t>中国ジェイアールバス山口支店周防支所</t>
    <rPh sb="0" eb="2">
      <t>チュウゴク</t>
    </rPh>
    <rPh sb="10" eb="12">
      <t>ヤマグチ</t>
    </rPh>
    <rPh sb="12" eb="14">
      <t>シテン</t>
    </rPh>
    <rPh sb="14" eb="16">
      <t>スオウ</t>
    </rPh>
    <rPh sb="16" eb="18">
      <t>シショ</t>
    </rPh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</si>
  <si>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3"/>
  </si>
  <si>
    <t>アクティブ三郷中間処理場</t>
    <rPh sb="5" eb="7">
      <t>ミサト</t>
    </rPh>
    <rPh sb="7" eb="9">
      <t>チュウカン</t>
    </rPh>
    <rPh sb="9" eb="11">
      <t>ショリ</t>
    </rPh>
    <rPh sb="11" eb="12">
      <t>ジョウ</t>
    </rPh>
    <phoneticPr fontId="3"/>
  </si>
  <si>
    <t>２階建</t>
    <phoneticPr fontId="2"/>
  </si>
  <si>
    <t>シバ工芸テナント棟</t>
    <rPh sb="2" eb="4">
      <t>コウゲイ</t>
    </rPh>
    <rPh sb="8" eb="9">
      <t>トウ</t>
    </rPh>
    <phoneticPr fontId="3"/>
  </si>
  <si>
    <t>３階建</t>
    <phoneticPr fontId="2"/>
  </si>
  <si>
    <t>ハイブリッド</t>
    <phoneticPr fontId="2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</si>
  <si>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3"/>
  </si>
  <si>
    <t>積村ビル管理事務所ビル</t>
    <rPh sb="0" eb="1">
      <t>セキ</t>
    </rPh>
    <rPh sb="1" eb="2">
      <t>ムラ</t>
    </rPh>
    <rPh sb="4" eb="6">
      <t>カンリ</t>
    </rPh>
    <rPh sb="6" eb="8">
      <t>ジム</t>
    </rPh>
    <rPh sb="8" eb="9">
      <t>ショ</t>
    </rPh>
    <phoneticPr fontId="3"/>
  </si>
  <si>
    <t>大阪運輸</t>
    <rPh sb="0" eb="2">
      <t>オオサカ</t>
    </rPh>
    <rPh sb="2" eb="4">
      <t>ウンユ</t>
    </rPh>
    <phoneticPr fontId="3"/>
  </si>
  <si>
    <t>ＫＯＡ水戸営業所</t>
    <rPh sb="3" eb="5">
      <t>ミト</t>
    </rPh>
    <rPh sb="5" eb="8">
      <t>エイギョウショ</t>
    </rPh>
    <phoneticPr fontId="3"/>
  </si>
  <si>
    <t>T-BAGS</t>
    <phoneticPr fontId="2"/>
  </si>
  <si>
    <t>緑2丁目計画</t>
    <rPh sb="0" eb="1">
      <t>ミドリ</t>
    </rPh>
    <rPh sb="2" eb="4">
      <t>チョウメ</t>
    </rPh>
    <rPh sb="4" eb="6">
      <t>ケイカク</t>
    </rPh>
    <phoneticPr fontId="2"/>
  </si>
  <si>
    <t>ワークオフィス滝井</t>
    <rPh sb="7" eb="9">
      <t>タキイ</t>
    </rPh>
    <phoneticPr fontId="3"/>
  </si>
  <si>
    <t>２階建</t>
    <phoneticPr fontId="2"/>
  </si>
  <si>
    <t>T-BAGS</t>
    <phoneticPr fontId="2"/>
  </si>
  <si>
    <t>宏和工業倉庫</t>
    <rPh sb="0" eb="2">
      <t>コウワ</t>
    </rPh>
    <rPh sb="2" eb="4">
      <t>コウギョウ</t>
    </rPh>
    <rPh sb="4" eb="6">
      <t>ソウコ</t>
    </rPh>
    <phoneticPr fontId="3"/>
  </si>
  <si>
    <t>ビーアイケー社屋</t>
  </si>
  <si>
    <t>マリーナHOP（Ⅱ期）</t>
  </si>
  <si>
    <t>平屋建</t>
    <phoneticPr fontId="2"/>
  </si>
  <si>
    <t>製缶陸運倉庫</t>
    <rPh sb="0" eb="1">
      <t>セイ</t>
    </rPh>
    <rPh sb="1" eb="2">
      <t>カン</t>
    </rPh>
    <rPh sb="2" eb="3">
      <t>リク</t>
    </rPh>
    <rPh sb="3" eb="4">
      <t>ウン</t>
    </rPh>
    <rPh sb="4" eb="6">
      <t>ソウコ</t>
    </rPh>
    <phoneticPr fontId="3"/>
  </si>
  <si>
    <t>宇多興産事務所</t>
    <rPh sb="0" eb="2">
      <t>ウタ</t>
    </rPh>
    <rPh sb="2" eb="4">
      <t>コウサン</t>
    </rPh>
    <rPh sb="4" eb="6">
      <t>ジム</t>
    </rPh>
    <rPh sb="6" eb="7">
      <t>ショ</t>
    </rPh>
    <phoneticPr fontId="3"/>
  </si>
  <si>
    <t>３階建</t>
    <phoneticPr fontId="2"/>
  </si>
  <si>
    <t>コンドーテック盛岡営業所</t>
  </si>
  <si>
    <t>九州児湯フーズ北九州支店</t>
  </si>
  <si>
    <t>KAT結城営業所</t>
  </si>
  <si>
    <t>平屋建</t>
    <phoneticPr fontId="2"/>
  </si>
  <si>
    <t>姫島駅高架下（Ⅰ期）</t>
    <rPh sb="2" eb="3">
      <t>エキ</t>
    </rPh>
    <phoneticPr fontId="2"/>
  </si>
  <si>
    <t>２階建</t>
    <phoneticPr fontId="2"/>
  </si>
  <si>
    <t>函館どっぐ造船艦修部事務所</t>
  </si>
  <si>
    <t>３階建</t>
    <phoneticPr fontId="2"/>
  </si>
  <si>
    <t>協栄マリンテクノロジ</t>
  </si>
  <si>
    <t>あいづダストセンター坂下事業所</t>
  </si>
  <si>
    <t>平屋建</t>
    <phoneticPr fontId="2"/>
  </si>
  <si>
    <t>大森新社屋</t>
  </si>
  <si>
    <t>T-BAGS</t>
    <phoneticPr fontId="2"/>
  </si>
  <si>
    <t>扇工業新社屋</t>
    <rPh sb="3" eb="6">
      <t>シンシャオク</t>
    </rPh>
    <phoneticPr fontId="2"/>
  </si>
  <si>
    <t>東北企業酒田支店倉庫</t>
  </si>
  <si>
    <t>直方保線所社屋</t>
  </si>
  <si>
    <t>出雲ケーブルビジョン</t>
  </si>
  <si>
    <t>事務所</t>
    <rPh sb="0" eb="3">
      <t>ジムショ</t>
    </rPh>
    <phoneticPr fontId="2"/>
  </si>
  <si>
    <t>郡山合同庁舎北分庁舎</t>
  </si>
  <si>
    <t>サコス㈱羽田営業所</t>
    <rPh sb="4" eb="6">
      <t>ハネダ</t>
    </rPh>
    <rPh sb="6" eb="9">
      <t>エイギョウショ</t>
    </rPh>
    <phoneticPr fontId="3"/>
  </si>
  <si>
    <t>旭ブロック長浜事業所社屋</t>
    <rPh sb="10" eb="12">
      <t>シャオク</t>
    </rPh>
    <phoneticPr fontId="2"/>
  </si>
  <si>
    <t>稲田製作所社屋</t>
    <rPh sb="0" eb="2">
      <t>イナダ</t>
    </rPh>
    <rPh sb="5" eb="7">
      <t>シャオク</t>
    </rPh>
    <phoneticPr fontId="3"/>
  </si>
  <si>
    <t>スガテック東京事務所</t>
    <rPh sb="5" eb="7">
      <t>トウキョウ</t>
    </rPh>
    <rPh sb="7" eb="9">
      <t>ジム</t>
    </rPh>
    <rPh sb="9" eb="10">
      <t>ショ</t>
    </rPh>
    <phoneticPr fontId="3"/>
  </si>
  <si>
    <t>東大阪営業所</t>
    <rPh sb="0" eb="3">
      <t>ヒガシオオサカ</t>
    </rPh>
    <rPh sb="3" eb="6">
      <t>エイギョウショ</t>
    </rPh>
    <phoneticPr fontId="3"/>
  </si>
  <si>
    <t>WT</t>
    <phoneticPr fontId="2"/>
  </si>
  <si>
    <t>三共ゴム平林営業所</t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</si>
  <si>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</si>
  <si>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エムジーホールディング事務所</t>
  </si>
  <si>
    <t>静岡中央銀行防災センター</t>
    <rPh sb="4" eb="6">
      <t>ギンコウ</t>
    </rPh>
    <rPh sb="6" eb="8">
      <t>ボウサイ</t>
    </rPh>
    <phoneticPr fontId="2"/>
  </si>
  <si>
    <t>山陰ヤクルト販売本社</t>
    <rPh sb="6" eb="8">
      <t>ハンバイ</t>
    </rPh>
    <rPh sb="8" eb="10">
      <t>ホンシャ</t>
    </rPh>
    <phoneticPr fontId="2"/>
  </si>
  <si>
    <t>島根電工出雲支店</t>
    <rPh sb="4" eb="6">
      <t>イズモ</t>
    </rPh>
    <rPh sb="6" eb="8">
      <t>シテン</t>
    </rPh>
    <phoneticPr fontId="2"/>
  </si>
  <si>
    <t>多機能型事業所ふれんず</t>
  </si>
  <si>
    <t>４階建</t>
    <phoneticPr fontId="2"/>
  </si>
  <si>
    <t>RC造</t>
    <phoneticPr fontId="2"/>
  </si>
  <si>
    <t>JA呉高須支店</t>
  </si>
  <si>
    <t>赤田運輸産業事務所</t>
    <rPh sb="6" eb="8">
      <t>ジム</t>
    </rPh>
    <rPh sb="8" eb="9">
      <t>ショ</t>
    </rPh>
    <phoneticPr fontId="2"/>
  </si>
  <si>
    <t>内山商事東京営業所</t>
  </si>
  <si>
    <t>四日市海運霞事務所</t>
  </si>
  <si>
    <t>いしのまき元気市場（管理棟）</t>
    <rPh sb="5" eb="7">
      <t>ゲンキ</t>
    </rPh>
    <rPh sb="7" eb="9">
      <t>イチバ</t>
    </rPh>
    <rPh sb="10" eb="13">
      <t>カンリトウ</t>
    </rPh>
    <phoneticPr fontId="2"/>
  </si>
  <si>
    <t>木造</t>
    <phoneticPr fontId="2"/>
  </si>
  <si>
    <t>東名電気㈱新事務所</t>
  </si>
  <si>
    <t>上組名古屋支店飛島コンテナセンター</t>
  </si>
  <si>
    <t>JA山形おきたま営農センター</t>
  </si>
  <si>
    <t>ヤンマー厚岸営業所</t>
  </si>
  <si>
    <t>弘前貨物米倉庫</t>
  </si>
  <si>
    <t>山幸物流営業所</t>
  </si>
  <si>
    <t>新星工業社出島第2工場事務所棟</t>
    <rPh sb="11" eb="13">
      <t>ジム</t>
    </rPh>
    <rPh sb="13" eb="14">
      <t>ショ</t>
    </rPh>
    <rPh sb="14" eb="15">
      <t>トウ</t>
    </rPh>
    <phoneticPr fontId="2"/>
  </si>
  <si>
    <t>上組名古屋支店飛島埠頭</t>
  </si>
  <si>
    <t>スギモト精肉冷蔵庫事務所棟</t>
    <rPh sb="9" eb="11">
      <t>ジム</t>
    </rPh>
    <rPh sb="11" eb="12">
      <t>ショ</t>
    </rPh>
    <rPh sb="12" eb="13">
      <t>トウ</t>
    </rPh>
    <phoneticPr fontId="2"/>
  </si>
  <si>
    <t>アクティオ千葉工場事務所棟</t>
    <rPh sb="9" eb="11">
      <t>ジム</t>
    </rPh>
    <rPh sb="11" eb="12">
      <t>ショ</t>
    </rPh>
    <rPh sb="12" eb="13">
      <t>トウ</t>
    </rPh>
    <phoneticPr fontId="3"/>
  </si>
  <si>
    <t>清水産業佐賀事業所</t>
    <rPh sb="0" eb="2">
      <t>シミズ</t>
    </rPh>
    <rPh sb="2" eb="4">
      <t>サンギョウ</t>
    </rPh>
    <rPh sb="4" eb="6">
      <t>サガ</t>
    </rPh>
    <rPh sb="6" eb="8">
      <t>ジギョウ</t>
    </rPh>
    <rPh sb="8" eb="9">
      <t>ショ</t>
    </rPh>
    <phoneticPr fontId="3"/>
  </si>
  <si>
    <t>佐賀県神埼市</t>
    <phoneticPr fontId="2"/>
  </si>
  <si>
    <t>TNF-D</t>
    <phoneticPr fontId="2"/>
  </si>
  <si>
    <t>味の素バイオ・ファイン研究所</t>
    <rPh sb="0" eb="1">
      <t>アジ</t>
    </rPh>
    <rPh sb="2" eb="3">
      <t>モト</t>
    </rPh>
    <rPh sb="11" eb="14">
      <t>ケンキュウショ</t>
    </rPh>
    <phoneticPr fontId="3"/>
  </si>
  <si>
    <t>神奈川県川崎市</t>
    <phoneticPr fontId="2"/>
  </si>
  <si>
    <t>丸運ロジスティック東北社屋</t>
    <rPh sb="0" eb="1">
      <t>マル</t>
    </rPh>
    <rPh sb="1" eb="2">
      <t>ウン</t>
    </rPh>
    <rPh sb="9" eb="11">
      <t>トウホク</t>
    </rPh>
    <rPh sb="11" eb="13">
      <t>シャオク</t>
    </rPh>
    <phoneticPr fontId="3"/>
  </si>
  <si>
    <t>2017.10</t>
    <phoneticPr fontId="2"/>
  </si>
  <si>
    <t>ホワイトウイングス清水本社</t>
    <rPh sb="9" eb="11">
      <t>シミズ</t>
    </rPh>
    <rPh sb="11" eb="13">
      <t>ホンシャ</t>
    </rPh>
    <phoneticPr fontId="3"/>
  </si>
  <si>
    <t>2017.10</t>
    <phoneticPr fontId="2"/>
  </si>
  <si>
    <t>日立建機徳島南営業所事務所</t>
  </si>
  <si>
    <t>栄光堂印刷所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phoneticPr fontId="3"/>
  </si>
  <si>
    <t>富山産業咲州事業所社屋</t>
  </si>
  <si>
    <t>大阪府大阪市</t>
    <phoneticPr fontId="2"/>
  </si>
  <si>
    <t>４階建</t>
    <phoneticPr fontId="2"/>
  </si>
  <si>
    <t>美野里運送倉庫上越営業所</t>
    <rPh sb="0" eb="3">
      <t>ミノリ</t>
    </rPh>
    <rPh sb="3" eb="5">
      <t>ウンソウ</t>
    </rPh>
    <rPh sb="5" eb="7">
      <t>ソウコ</t>
    </rPh>
    <rPh sb="7" eb="9">
      <t>ジョウエツ</t>
    </rPh>
    <rPh sb="9" eb="12">
      <t>エイギョウショ</t>
    </rPh>
    <phoneticPr fontId="3"/>
  </si>
  <si>
    <t>ハイブリッド</t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</si>
  <si>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</si>
  <si>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アイサワ工業広島支店</t>
    <rPh sb="4" eb="6">
      <t>コウギョウ</t>
    </rPh>
    <rPh sb="6" eb="8">
      <t>ヒロシマ</t>
    </rPh>
    <rPh sb="8" eb="10">
      <t>シテン</t>
    </rPh>
    <phoneticPr fontId="3"/>
  </si>
  <si>
    <t>広島県広島市</t>
    <phoneticPr fontId="2"/>
  </si>
  <si>
    <t>浅倉水道社屋</t>
    <rPh sb="0" eb="2">
      <t>アサクラ</t>
    </rPh>
    <rPh sb="2" eb="4">
      <t>スイドウ</t>
    </rPh>
    <rPh sb="4" eb="6">
      <t>シャオク</t>
    </rPh>
    <phoneticPr fontId="3"/>
  </si>
  <si>
    <t>埼玉県川口市</t>
    <phoneticPr fontId="2"/>
  </si>
  <si>
    <t>前田道路福山営業所</t>
    <rPh sb="0" eb="2">
      <t>マエダ</t>
    </rPh>
    <rPh sb="2" eb="4">
      <t>ドウロ</t>
    </rPh>
    <rPh sb="4" eb="6">
      <t>フクヤマ</t>
    </rPh>
    <rPh sb="6" eb="9">
      <t>エイギョウショ</t>
    </rPh>
    <phoneticPr fontId="3"/>
  </si>
  <si>
    <t>S造</t>
    <phoneticPr fontId="2"/>
  </si>
  <si>
    <t>林建設工業新社屋</t>
    <rPh sb="0" eb="1">
      <t>ハヤシ</t>
    </rPh>
    <rPh sb="1" eb="3">
      <t>ケンセツ</t>
    </rPh>
    <rPh sb="3" eb="5">
      <t>コウギョウ</t>
    </rPh>
    <rPh sb="5" eb="8">
      <t>シンシャオク</t>
    </rPh>
    <phoneticPr fontId="3"/>
  </si>
  <si>
    <t>阿部新社屋</t>
    <rPh sb="0" eb="2">
      <t>アベ</t>
    </rPh>
    <rPh sb="2" eb="5">
      <t>シンシャオク</t>
    </rPh>
    <phoneticPr fontId="3"/>
  </si>
  <si>
    <t>栃木県栃木市</t>
    <phoneticPr fontId="2"/>
  </si>
  <si>
    <t>豊頃町農業協同組合肥料事務所棟</t>
    <rPh sb="0" eb="2">
      <t>トヨコロ</t>
    </rPh>
    <rPh sb="11" eb="13">
      <t>ジム</t>
    </rPh>
    <rPh sb="13" eb="14">
      <t>ショ</t>
    </rPh>
    <rPh sb="14" eb="15">
      <t>トウ</t>
    </rPh>
    <phoneticPr fontId="3"/>
  </si>
  <si>
    <t>北海道中川郡</t>
    <phoneticPr fontId="2"/>
  </si>
  <si>
    <t>アリオンテック本社</t>
    <rPh sb="7" eb="9">
      <t>ホンシャ</t>
    </rPh>
    <phoneticPr fontId="3"/>
  </si>
  <si>
    <t>山形県山形市</t>
    <phoneticPr fontId="2"/>
  </si>
  <si>
    <t>S造</t>
    <phoneticPr fontId="2"/>
  </si>
  <si>
    <t>稲田建設社屋</t>
  </si>
  <si>
    <t>ティー・エム・ターミナル</t>
  </si>
  <si>
    <t>千葉県市原市</t>
    <phoneticPr fontId="2"/>
  </si>
  <si>
    <t>TNF-D</t>
    <phoneticPr fontId="2"/>
  </si>
  <si>
    <t>工藤組新社屋</t>
  </si>
  <si>
    <t>青森県上北郡</t>
    <phoneticPr fontId="2"/>
  </si>
  <si>
    <t>カナエ新包装技術開発センター</t>
    <rPh sb="8" eb="10">
      <t>カイハツ</t>
    </rPh>
    <phoneticPr fontId="3"/>
  </si>
  <si>
    <t>兵庫県神戸市</t>
    <phoneticPr fontId="2"/>
  </si>
  <si>
    <t>NIPPO足立合材工場</t>
    <rPh sb="7" eb="8">
      <t>ゴウ</t>
    </rPh>
    <rPh sb="8" eb="9">
      <t>ザイ</t>
    </rPh>
    <rPh sb="9" eb="11">
      <t>コウジョウ</t>
    </rPh>
    <phoneticPr fontId="3"/>
  </si>
  <si>
    <t>東京都足立区</t>
    <phoneticPr fontId="2"/>
  </si>
  <si>
    <t>S造</t>
    <phoneticPr fontId="2"/>
  </si>
  <si>
    <t>日本シーレーク東部支店</t>
  </si>
  <si>
    <t>広島県三原市</t>
    <phoneticPr fontId="2"/>
  </si>
  <si>
    <t>日本シーレーク東部支店（検査棟）</t>
    <rPh sb="12" eb="14">
      <t>ケンサ</t>
    </rPh>
    <rPh sb="14" eb="15">
      <t>トウ</t>
    </rPh>
    <phoneticPr fontId="3"/>
  </si>
  <si>
    <t>横河システム建築茂原工場</t>
    <rPh sb="0" eb="2">
      <t>ヨコガワ</t>
    </rPh>
    <rPh sb="6" eb="8">
      <t>ケンチク</t>
    </rPh>
    <phoneticPr fontId="2"/>
  </si>
  <si>
    <t>千葉県茂原市</t>
    <phoneticPr fontId="2"/>
  </si>
  <si>
    <t>TNF-D</t>
    <phoneticPr fontId="2"/>
  </si>
  <si>
    <t>仁徳砂利社屋</t>
  </si>
  <si>
    <t>鳥取県鳥取市</t>
    <phoneticPr fontId="2"/>
  </si>
  <si>
    <t>本田興業本社ビル（浄化槽）</t>
    <rPh sb="9" eb="12">
      <t>ジョウカソウ</t>
    </rPh>
    <phoneticPr fontId="2"/>
  </si>
  <si>
    <t>本田興業本社ビル（事務所棟）</t>
    <rPh sb="9" eb="11">
      <t>ジム</t>
    </rPh>
    <rPh sb="11" eb="12">
      <t>ショ</t>
    </rPh>
    <rPh sb="12" eb="13">
      <t>トウ</t>
    </rPh>
    <phoneticPr fontId="2"/>
  </si>
  <si>
    <t>青森港地方創生拠点施設</t>
  </si>
  <si>
    <t>広島バス㈱井口車庫事務所</t>
    <rPh sb="9" eb="11">
      <t>ジム</t>
    </rPh>
    <rPh sb="11" eb="12">
      <t>ショ</t>
    </rPh>
    <phoneticPr fontId="3"/>
  </si>
  <si>
    <t>広島県広島市</t>
    <phoneticPr fontId="2"/>
  </si>
  <si>
    <t>KAPAS広島支店</t>
  </si>
  <si>
    <t>東北臨海興業事務所</t>
  </si>
  <si>
    <t>かねせん社屋</t>
  </si>
  <si>
    <t>福祉協同サービス</t>
  </si>
  <si>
    <t>福岡県警察航空隊庁舎</t>
  </si>
  <si>
    <t>アルバック東北加工部事務所</t>
    <rPh sb="5" eb="7">
      <t>トウホク</t>
    </rPh>
    <rPh sb="7" eb="9">
      <t>カコウ</t>
    </rPh>
    <rPh sb="9" eb="10">
      <t>ブ</t>
    </rPh>
    <rPh sb="10" eb="12">
      <t>ジム</t>
    </rPh>
    <rPh sb="12" eb="13">
      <t>ショ</t>
    </rPh>
    <phoneticPr fontId="3"/>
  </si>
  <si>
    <t>岩田産業熊本営業所</t>
    <rPh sb="4" eb="6">
      <t>クマモト</t>
    </rPh>
    <rPh sb="6" eb="9">
      <t>エイギョウショ</t>
    </rPh>
    <phoneticPr fontId="2"/>
  </si>
  <si>
    <t>米山伝導機社屋</t>
    <rPh sb="2" eb="4">
      <t>デンドウ</t>
    </rPh>
    <phoneticPr fontId="3"/>
  </si>
  <si>
    <t>岩田産業北九州支店</t>
  </si>
  <si>
    <t>佐田岬はなはな</t>
  </si>
  <si>
    <t>那覇バス具志営業所</t>
  </si>
  <si>
    <t xml:space="preserve">ＪＡ新潟みらい横越支店
3.0
(1)
銀行
</t>
  </si>
  <si>
    <t>日立建機土浦工場事務所管理棟</t>
  </si>
  <si>
    <t>コスモ石油堺製油所常駐協力会社社屋</t>
    <rPh sb="15" eb="17">
      <t>シャオク</t>
    </rPh>
    <phoneticPr fontId="2"/>
  </si>
  <si>
    <t>ハイブリッド</t>
    <phoneticPr fontId="2"/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</si>
  <si>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3"/>
  </si>
  <si>
    <t>池伝名古屋支店事務所</t>
  </si>
  <si>
    <t>神姫バス神戸営業所</t>
  </si>
  <si>
    <t>山陽自動車運送広島支店</t>
  </si>
  <si>
    <t>社会福祉施設</t>
    <rPh sb="0" eb="2">
      <t>シャカイ</t>
    </rPh>
    <rPh sb="2" eb="4">
      <t>フクシ</t>
    </rPh>
    <rPh sb="4" eb="6">
      <t>シセツ</t>
    </rPh>
    <phoneticPr fontId="2"/>
  </si>
  <si>
    <t>流山老人ホーム（Ⅱ期）</t>
    <rPh sb="0" eb="2">
      <t>ナガレヤマ</t>
    </rPh>
    <rPh sb="2" eb="4">
      <t>ロウジン</t>
    </rPh>
    <rPh sb="9" eb="10">
      <t>キ</t>
    </rPh>
    <phoneticPr fontId="3"/>
  </si>
  <si>
    <t>平屋建</t>
    <phoneticPr fontId="2"/>
  </si>
  <si>
    <t>恵愛学院</t>
  </si>
  <si>
    <t>特別養護老人ホームグランパ・グランマ</t>
  </si>
  <si>
    <t>社会福祉施設</t>
    <phoneticPr fontId="2"/>
  </si>
  <si>
    <t>TNF+</t>
    <phoneticPr fontId="2"/>
  </si>
  <si>
    <t>ケイ・エム環境</t>
  </si>
  <si>
    <t>佛所護念会教団青森</t>
  </si>
  <si>
    <t>木造</t>
    <phoneticPr fontId="2"/>
  </si>
  <si>
    <t>正覚寺納骨堂</t>
  </si>
  <si>
    <t>３階建</t>
    <phoneticPr fontId="2"/>
  </si>
  <si>
    <t>T-BAGS</t>
    <phoneticPr fontId="2"/>
  </si>
  <si>
    <t>内信寺東三河別院納骨堂</t>
  </si>
  <si>
    <t>正覚寺庫裏</t>
    <rPh sb="0" eb="1">
      <t>タダ</t>
    </rPh>
    <rPh sb="1" eb="2">
      <t>オボ</t>
    </rPh>
    <rPh sb="2" eb="3">
      <t>テラ</t>
    </rPh>
    <rPh sb="3" eb="4">
      <t>コ</t>
    </rPh>
    <rPh sb="4" eb="5">
      <t>ウラ</t>
    </rPh>
    <phoneticPr fontId="3"/>
  </si>
  <si>
    <t>2018.10</t>
    <phoneticPr fontId="2"/>
  </si>
  <si>
    <t>集合住宅</t>
    <rPh sb="0" eb="2">
      <t>シュウゴウ</t>
    </rPh>
    <rPh sb="2" eb="4">
      <t>ジュウタク</t>
    </rPh>
    <phoneticPr fontId="2"/>
  </si>
  <si>
    <t>福島県復興公営住宅（小名浜中原団地4号棟）</t>
    <rPh sb="0" eb="3">
      <t>フクシマケン</t>
    </rPh>
    <phoneticPr fontId="2"/>
  </si>
  <si>
    <t>福島県復興公営住宅（小名浜中原団地5号棟）</t>
    <rPh sb="0" eb="3">
      <t>フクシマケン</t>
    </rPh>
    <phoneticPr fontId="2"/>
  </si>
  <si>
    <t>小原邸</t>
    <rPh sb="0" eb="2">
      <t>オバラ</t>
    </rPh>
    <rPh sb="2" eb="3">
      <t>テイ</t>
    </rPh>
    <phoneticPr fontId="3"/>
  </si>
  <si>
    <t>S造</t>
    <phoneticPr fontId="2"/>
  </si>
  <si>
    <t>ケアホームあおぞら</t>
  </si>
  <si>
    <t>草加市栄町3丁目ビル</t>
    <rPh sb="0" eb="2">
      <t>ソウカ</t>
    </rPh>
    <rPh sb="2" eb="3">
      <t>シ</t>
    </rPh>
    <rPh sb="3" eb="4">
      <t>サカエ</t>
    </rPh>
    <rPh sb="4" eb="5">
      <t>マチ</t>
    </rPh>
    <rPh sb="6" eb="8">
      <t>チョウメ</t>
    </rPh>
    <phoneticPr fontId="3"/>
  </si>
  <si>
    <t>水口邸</t>
    <rPh sb="0" eb="2">
      <t>ミズグチ</t>
    </rPh>
    <rPh sb="2" eb="3">
      <t>テイ</t>
    </rPh>
    <phoneticPr fontId="3"/>
  </si>
  <si>
    <t>児玉産業住宅</t>
  </si>
  <si>
    <t>中西邸</t>
    <rPh sb="0" eb="2">
      <t>ナカニシ</t>
    </rPh>
    <rPh sb="2" eb="3">
      <t>テイ</t>
    </rPh>
    <phoneticPr fontId="3"/>
  </si>
  <si>
    <t>３階建</t>
    <phoneticPr fontId="2"/>
  </si>
  <si>
    <t>RC造</t>
    <phoneticPr fontId="2"/>
  </si>
  <si>
    <t>田原本唐子マンション</t>
  </si>
  <si>
    <t>RC造</t>
    <phoneticPr fontId="2"/>
  </si>
  <si>
    <t>利岡邸</t>
  </si>
  <si>
    <t>RC造</t>
    <phoneticPr fontId="2"/>
  </si>
  <si>
    <t>広島井口台の家</t>
  </si>
  <si>
    <t>宮浦住宅　赤石邸</t>
    <phoneticPr fontId="2"/>
  </si>
  <si>
    <t>アピタ太陽（錦町マンション）</t>
  </si>
  <si>
    <t>HO-HOUSE</t>
  </si>
  <si>
    <t>兵庫県宝塚市</t>
    <phoneticPr fontId="2"/>
  </si>
  <si>
    <t>T-BAGS</t>
    <phoneticPr fontId="2"/>
  </si>
  <si>
    <t>松本邸</t>
    <rPh sb="0" eb="2">
      <t>マツモト</t>
    </rPh>
    <rPh sb="2" eb="3">
      <t>テイ</t>
    </rPh>
    <phoneticPr fontId="3"/>
  </si>
  <si>
    <t>S造</t>
    <phoneticPr fontId="2"/>
  </si>
  <si>
    <t>コアレックス道栄倶知安社宅</t>
  </si>
  <si>
    <t>北海道虻田郡</t>
    <phoneticPr fontId="2"/>
  </si>
  <si>
    <t>ＫI-ＨＯＵＳＥ</t>
  </si>
  <si>
    <t>平屋建</t>
    <phoneticPr fontId="2"/>
  </si>
  <si>
    <t>ＫＯ-ＨＯＵＳＥ</t>
  </si>
  <si>
    <t>２階建</t>
    <phoneticPr fontId="2"/>
  </si>
  <si>
    <t>T-BAGS</t>
    <phoneticPr fontId="2"/>
  </si>
  <si>
    <t>日照電機製作所工場</t>
    <rPh sb="0" eb="2">
      <t>ニッショウ</t>
    </rPh>
    <rPh sb="2" eb="4">
      <t>デンキ</t>
    </rPh>
    <rPh sb="4" eb="7">
      <t>セイサクショ</t>
    </rPh>
    <rPh sb="7" eb="9">
      <t>コウジョウ</t>
    </rPh>
    <phoneticPr fontId="3"/>
  </si>
  <si>
    <t>2019.10</t>
    <phoneticPr fontId="2"/>
  </si>
  <si>
    <t>-</t>
    <phoneticPr fontId="2"/>
  </si>
  <si>
    <t>ファーストキャビン阪神西梅田</t>
  </si>
  <si>
    <t>ショッピングモール</t>
    <phoneticPr fontId="2"/>
  </si>
  <si>
    <t>マリーナHOP（Ⅱ期）</t>
    <rPh sb="9" eb="10">
      <t>キ</t>
    </rPh>
    <phoneticPr fontId="3"/>
  </si>
  <si>
    <t>ショッピングモール</t>
    <phoneticPr fontId="2"/>
  </si>
  <si>
    <t>バロー羽島店</t>
    <rPh sb="3" eb="4">
      <t>ハ</t>
    </rPh>
    <rPh sb="4" eb="5">
      <t>シマ</t>
    </rPh>
    <rPh sb="5" eb="6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</si>
  <si>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</si>
  <si>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2"/>
  </si>
  <si>
    <t>2007.10</t>
    <phoneticPr fontId="2"/>
  </si>
  <si>
    <t>アイスタ矢野</t>
    <rPh sb="4" eb="6">
      <t>ヤノ</t>
    </rPh>
    <phoneticPr fontId="3"/>
  </si>
  <si>
    <t>ショッピングモール</t>
    <phoneticPr fontId="2"/>
  </si>
  <si>
    <t>カインズモール大利根ベイシア棟</t>
    <rPh sb="14" eb="15">
      <t>トウ</t>
    </rPh>
    <phoneticPr fontId="3"/>
  </si>
  <si>
    <t>ワンダーグー玉造店</t>
    <rPh sb="6" eb="8">
      <t>タマツクリ</t>
    </rPh>
    <rPh sb="8" eb="9">
      <t>テン</t>
    </rPh>
    <phoneticPr fontId="3"/>
  </si>
  <si>
    <t>河内永和店</t>
    <rPh sb="0" eb="2">
      <t>コウチ</t>
    </rPh>
    <rPh sb="2" eb="4">
      <t>エイワ</t>
    </rPh>
    <rPh sb="4" eb="5">
      <t>テン</t>
    </rPh>
    <phoneticPr fontId="3"/>
  </si>
  <si>
    <t>イズミヤ広陵店</t>
    <rPh sb="4" eb="6">
      <t>コウリョウ</t>
    </rPh>
    <rPh sb="6" eb="7">
      <t>テン</t>
    </rPh>
    <phoneticPr fontId="3"/>
  </si>
  <si>
    <t>長居駅店</t>
    <rPh sb="0" eb="2">
      <t>ナガイ</t>
    </rPh>
    <rPh sb="2" eb="3">
      <t>エキ</t>
    </rPh>
    <rPh sb="3" eb="4">
      <t>テン</t>
    </rPh>
    <phoneticPr fontId="3"/>
  </si>
  <si>
    <t>ショッピングモール</t>
    <phoneticPr fontId="2"/>
  </si>
  <si>
    <t>ショッピングモール</t>
    <phoneticPr fontId="2"/>
  </si>
  <si>
    <t>ショッピングモール</t>
    <phoneticPr fontId="2"/>
  </si>
  <si>
    <t>ショッピングモール</t>
    <phoneticPr fontId="2"/>
  </si>
  <si>
    <t>エンチョー駒越店</t>
    <rPh sb="5" eb="6">
      <t>コマ</t>
    </rPh>
    <rPh sb="6" eb="7">
      <t>コ</t>
    </rPh>
    <rPh sb="7" eb="8">
      <t>テン</t>
    </rPh>
    <phoneticPr fontId="4"/>
  </si>
  <si>
    <t>俊徳道駅店</t>
    <rPh sb="0" eb="1">
      <t>シュン</t>
    </rPh>
    <rPh sb="1" eb="2">
      <t>トク</t>
    </rPh>
    <rPh sb="2" eb="3">
      <t>ミチ</t>
    </rPh>
    <rPh sb="3" eb="4">
      <t>エキ</t>
    </rPh>
    <rPh sb="4" eb="5">
      <t>テン</t>
    </rPh>
    <phoneticPr fontId="3"/>
  </si>
  <si>
    <t>エスポット清水天王店</t>
    <rPh sb="5" eb="7">
      <t>シミズ</t>
    </rPh>
    <rPh sb="7" eb="9">
      <t>テンノウ</t>
    </rPh>
    <rPh sb="9" eb="10">
      <t>テン</t>
    </rPh>
    <phoneticPr fontId="3"/>
  </si>
  <si>
    <t>大阪東線JR長瀬駅店</t>
    <rPh sb="0" eb="2">
      <t>オオサカ</t>
    </rPh>
    <rPh sb="2" eb="3">
      <t>ヒガシ</t>
    </rPh>
    <rPh sb="3" eb="4">
      <t>セン</t>
    </rPh>
    <rPh sb="6" eb="8">
      <t>ナガセ</t>
    </rPh>
    <rPh sb="8" eb="9">
      <t>エキ</t>
    </rPh>
    <rPh sb="9" eb="10">
      <t>テン</t>
    </rPh>
    <phoneticPr fontId="3"/>
  </si>
  <si>
    <t>させぼ五番街５街区店舗</t>
    <rPh sb="3" eb="6">
      <t>ゴバンガイ</t>
    </rPh>
    <rPh sb="7" eb="9">
      <t>ガイク</t>
    </rPh>
    <rPh sb="9" eb="11">
      <t>テンポ</t>
    </rPh>
    <phoneticPr fontId="3"/>
  </si>
  <si>
    <t>３階建</t>
    <phoneticPr fontId="2"/>
  </si>
  <si>
    <t>させぼ五番街６街区店舗</t>
    <rPh sb="3" eb="6">
      <t>ゴバンガイ</t>
    </rPh>
    <rPh sb="7" eb="9">
      <t>ガイク</t>
    </rPh>
    <rPh sb="9" eb="11">
      <t>テンポ</t>
    </rPh>
    <phoneticPr fontId="3"/>
  </si>
  <si>
    <t>２階建</t>
    <phoneticPr fontId="2"/>
  </si>
  <si>
    <t>させぼ五番街７街区店舗</t>
    <rPh sb="3" eb="6">
      <t>ゴバンガイ</t>
    </rPh>
    <rPh sb="7" eb="9">
      <t>ガイク</t>
    </rPh>
    <rPh sb="9" eb="11">
      <t>テンポ</t>
    </rPh>
    <phoneticPr fontId="3"/>
  </si>
  <si>
    <t>軽井沢プリンスショッピングプラザA棟</t>
    <rPh sb="17" eb="18">
      <t>トウ</t>
    </rPh>
    <phoneticPr fontId="2"/>
  </si>
  <si>
    <t>軽井沢プリンスショッピングプラザB棟</t>
    <rPh sb="17" eb="18">
      <t>トウ</t>
    </rPh>
    <phoneticPr fontId="2"/>
  </si>
  <si>
    <t>ショッピングモール</t>
    <phoneticPr fontId="2"/>
  </si>
  <si>
    <t>軽井沢プリンスショッピングプラザC棟</t>
    <rPh sb="17" eb="18">
      <t>トウ</t>
    </rPh>
    <phoneticPr fontId="2"/>
  </si>
  <si>
    <t>軽井沢プリンスショッピングプラザD棟</t>
    <rPh sb="17" eb="18">
      <t>トウ</t>
    </rPh>
    <phoneticPr fontId="2"/>
  </si>
  <si>
    <t>ショッピングモール</t>
    <phoneticPr fontId="2"/>
  </si>
  <si>
    <t>軽井沢プリンスショッピングプラザE棟</t>
    <rPh sb="17" eb="18">
      <t>トウ</t>
    </rPh>
    <phoneticPr fontId="2"/>
  </si>
  <si>
    <t>軽井沢プリンスショッピングプラザF棟</t>
    <rPh sb="17" eb="18">
      <t>トウ</t>
    </rPh>
    <phoneticPr fontId="2"/>
  </si>
  <si>
    <t>軽井沢プリンスショッピングプラザG棟</t>
    <rPh sb="17" eb="18">
      <t>トウ</t>
    </rPh>
    <phoneticPr fontId="2"/>
  </si>
  <si>
    <t>軽井沢プリンスショッピングプラザH棟</t>
    <rPh sb="17" eb="18">
      <t>トウ</t>
    </rPh>
    <phoneticPr fontId="2"/>
  </si>
  <si>
    <t>軽井沢プリンスショッピングプラザI棟</t>
    <rPh sb="17" eb="18">
      <t>トウ</t>
    </rPh>
    <phoneticPr fontId="2"/>
  </si>
  <si>
    <t>ショッピングモール</t>
    <phoneticPr fontId="2"/>
  </si>
  <si>
    <t>軽井沢プリンスショッピングプラザJ棟</t>
    <rPh sb="17" eb="18">
      <t>トウ</t>
    </rPh>
    <phoneticPr fontId="2"/>
  </si>
  <si>
    <t>阪急オアシス宝塚店</t>
    <rPh sb="0" eb="2">
      <t>ハンキュウ</t>
    </rPh>
    <rPh sb="6" eb="8">
      <t>タカラヅカ</t>
    </rPh>
    <rPh sb="8" eb="9">
      <t>テン</t>
    </rPh>
    <phoneticPr fontId="3"/>
  </si>
  <si>
    <t>ダイソーベルク足立花畑店</t>
    <rPh sb="7" eb="9">
      <t>アダチ</t>
    </rPh>
    <rPh sb="9" eb="11">
      <t>ハナバタケ</t>
    </rPh>
    <rPh sb="11" eb="12">
      <t>テン</t>
    </rPh>
    <phoneticPr fontId="3"/>
  </si>
  <si>
    <t>ロピア希望ヶ丘店</t>
    <rPh sb="7" eb="8">
      <t>テン</t>
    </rPh>
    <phoneticPr fontId="2"/>
  </si>
  <si>
    <t>ショッピングモール</t>
    <phoneticPr fontId="2"/>
  </si>
  <si>
    <t>十和田東ショッピングモール</t>
    <rPh sb="0" eb="3">
      <t>トワダ</t>
    </rPh>
    <rPh sb="3" eb="4">
      <t>ヒガシ</t>
    </rPh>
    <phoneticPr fontId="2"/>
  </si>
  <si>
    <t>2015.10</t>
    <phoneticPr fontId="2"/>
  </si>
  <si>
    <t>バロー茶が崎店</t>
    <rPh sb="6" eb="7">
      <t>テン</t>
    </rPh>
    <phoneticPr fontId="2"/>
  </si>
  <si>
    <t>ショッピングモール</t>
    <phoneticPr fontId="2"/>
  </si>
  <si>
    <t>ドミー安城店</t>
    <rPh sb="5" eb="6">
      <t>テン</t>
    </rPh>
    <phoneticPr fontId="2"/>
  </si>
  <si>
    <t>バロー北寺島店</t>
    <rPh sb="6" eb="7">
      <t>テン</t>
    </rPh>
    <phoneticPr fontId="2"/>
  </si>
  <si>
    <t>いしのまき元気市場</t>
    <rPh sb="5" eb="7">
      <t>ゲンキ</t>
    </rPh>
    <rPh sb="7" eb="9">
      <t>イチバ</t>
    </rPh>
    <phoneticPr fontId="2"/>
  </si>
  <si>
    <t>ショッピングモール</t>
    <phoneticPr fontId="2"/>
  </si>
  <si>
    <t>木造</t>
    <phoneticPr fontId="2"/>
  </si>
  <si>
    <t>マックスバリュ新発寒店</t>
    <rPh sb="10" eb="11">
      <t>テン</t>
    </rPh>
    <phoneticPr fontId="2"/>
  </si>
  <si>
    <t>モンクール北浦和ビル</t>
    <rPh sb="5" eb="6">
      <t>キタ</t>
    </rPh>
    <rPh sb="6" eb="8">
      <t>ウラワ</t>
    </rPh>
    <phoneticPr fontId="3"/>
  </si>
  <si>
    <t>宮脇書店気仙沼</t>
    <rPh sb="0" eb="2">
      <t>ミヤワキ</t>
    </rPh>
    <rPh sb="2" eb="4">
      <t>ショテン</t>
    </rPh>
    <rPh sb="4" eb="7">
      <t>ケセンヌマ</t>
    </rPh>
    <phoneticPr fontId="2"/>
  </si>
  <si>
    <t>宮城県気仙沼市</t>
    <phoneticPr fontId="2"/>
  </si>
  <si>
    <t>-</t>
    <phoneticPr fontId="2"/>
  </si>
  <si>
    <t>スーパーベルクス草加谷塚店</t>
    <rPh sb="8" eb="10">
      <t>ソウカ</t>
    </rPh>
    <rPh sb="10" eb="12">
      <t>ヤツカ</t>
    </rPh>
    <rPh sb="12" eb="13">
      <t>テン</t>
    </rPh>
    <phoneticPr fontId="3"/>
  </si>
  <si>
    <t>ＷＴ</t>
    <phoneticPr fontId="2"/>
  </si>
  <si>
    <t>いなげや金町店</t>
  </si>
  <si>
    <t>TNF-D</t>
    <phoneticPr fontId="2"/>
  </si>
  <si>
    <t>共立クリニック</t>
    <rPh sb="0" eb="2">
      <t>キョウリツ</t>
    </rPh>
    <phoneticPr fontId="3"/>
  </si>
  <si>
    <t>田中内科診療所</t>
    <rPh sb="0" eb="2">
      <t>タナカ</t>
    </rPh>
    <rPh sb="2" eb="4">
      <t>ナイカ</t>
    </rPh>
    <rPh sb="4" eb="6">
      <t>シンリョウ</t>
    </rPh>
    <rPh sb="6" eb="7">
      <t>ショ</t>
    </rPh>
    <phoneticPr fontId="3"/>
  </si>
  <si>
    <t>吉本内科・外科クリニック</t>
    <rPh sb="0" eb="2">
      <t>ヨシモト</t>
    </rPh>
    <rPh sb="2" eb="4">
      <t>ナイカ</t>
    </rPh>
    <rPh sb="5" eb="7">
      <t>ゲカ</t>
    </rPh>
    <phoneticPr fontId="3"/>
  </si>
  <si>
    <t>診療所</t>
  </si>
  <si>
    <t>くぼたクリニック（Ⅰ期・Ⅱ期）</t>
  </si>
  <si>
    <t>林医院有料老人ホーム</t>
  </si>
  <si>
    <t>旭北歯科医院（Ⅰ期）</t>
    <rPh sb="0" eb="1">
      <t>アサヒ</t>
    </rPh>
    <rPh sb="1" eb="2">
      <t>キタ</t>
    </rPh>
    <rPh sb="2" eb="4">
      <t>シカ</t>
    </rPh>
    <rPh sb="4" eb="6">
      <t>イイン</t>
    </rPh>
    <rPh sb="8" eb="9">
      <t>キ</t>
    </rPh>
    <phoneticPr fontId="3"/>
  </si>
  <si>
    <t>旭北歯科医院</t>
  </si>
  <si>
    <t>RC造</t>
    <phoneticPr fontId="2"/>
  </si>
  <si>
    <t>森山胃腸科</t>
  </si>
  <si>
    <t>RC造</t>
    <phoneticPr fontId="2"/>
  </si>
  <si>
    <t>阿久津医院立替</t>
    <phoneticPr fontId="2"/>
  </si>
  <si>
    <t>３階建</t>
    <phoneticPr fontId="2"/>
  </si>
  <si>
    <t>秋田市広面診療所</t>
  </si>
  <si>
    <t>診療所</t>
    <rPh sb="0" eb="2">
      <t>シンリョウ</t>
    </rPh>
    <rPh sb="2" eb="3">
      <t>ショ</t>
    </rPh>
    <phoneticPr fontId="2"/>
  </si>
  <si>
    <t>まじま歯科クリニック</t>
    <rPh sb="3" eb="5">
      <t>シカ</t>
    </rPh>
    <phoneticPr fontId="3"/>
  </si>
  <si>
    <t>正木眼科クリニック</t>
  </si>
  <si>
    <t>TNF-D</t>
    <phoneticPr fontId="2"/>
  </si>
  <si>
    <t>菅原眼科</t>
  </si>
  <si>
    <t>北海道北見市</t>
    <phoneticPr fontId="2"/>
  </si>
  <si>
    <t>エア・リキード蒲郡水素ステーション</t>
  </si>
  <si>
    <t>南国殖産鹿児島南港水素ステーション</t>
  </si>
  <si>
    <t>T-BAGS</t>
    <phoneticPr fontId="2"/>
  </si>
  <si>
    <t>エア・リキード北名古屋水素ステーション</t>
  </si>
  <si>
    <t>T-BAGS</t>
    <phoneticPr fontId="2"/>
  </si>
  <si>
    <t>スイミングスクール</t>
    <phoneticPr fontId="2"/>
  </si>
  <si>
    <t>JSSスイミングスクール鶴見中央店</t>
    <rPh sb="12" eb="14">
      <t>ツルミ</t>
    </rPh>
    <rPh sb="14" eb="16">
      <t>チュウオウ</t>
    </rPh>
    <rPh sb="16" eb="17">
      <t>テン</t>
    </rPh>
    <phoneticPr fontId="3"/>
  </si>
  <si>
    <t>ＪＳＳスイミングスクール立石</t>
    <rPh sb="12" eb="14">
      <t>タテイシ</t>
    </rPh>
    <phoneticPr fontId="3"/>
  </si>
  <si>
    <t>スイミングスクール</t>
    <phoneticPr fontId="2"/>
  </si>
  <si>
    <t>スーパーマーケット</t>
    <phoneticPr fontId="2"/>
  </si>
  <si>
    <t>山陽ウェルマート御幸店</t>
  </si>
  <si>
    <t>スーパーマーケット</t>
    <phoneticPr fontId="2"/>
  </si>
  <si>
    <t>S造</t>
    <phoneticPr fontId="2"/>
  </si>
  <si>
    <t>山陽ウェルマート大門店</t>
  </si>
  <si>
    <t>マックスバリュ世羅店</t>
  </si>
  <si>
    <t>マミー防府新田店</t>
    <rPh sb="3" eb="5">
      <t>ホウフ</t>
    </rPh>
    <phoneticPr fontId="3"/>
  </si>
  <si>
    <t>わたなべ生鮮館玉野店</t>
  </si>
  <si>
    <t>ラ・ムー 安来店</t>
  </si>
  <si>
    <t>業務スーパーフレスポ境港店</t>
  </si>
  <si>
    <t>万惣 八本松店</t>
    <phoneticPr fontId="2"/>
  </si>
  <si>
    <t>スーパーマーケット</t>
    <phoneticPr fontId="2"/>
  </si>
  <si>
    <t>2005.10</t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</si>
  <si>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</si>
  <si>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</si>
  <si>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2"/>
  </si>
  <si>
    <t>スーパーマーケット</t>
    <phoneticPr fontId="2"/>
  </si>
  <si>
    <t>ハローズ江崎店</t>
    <rPh sb="4" eb="6">
      <t>エザキ</t>
    </rPh>
    <rPh sb="6" eb="7">
      <t>テン</t>
    </rPh>
    <phoneticPr fontId="3"/>
  </si>
  <si>
    <t>ハローズ西大寺店テナント棟</t>
    <rPh sb="4" eb="7">
      <t>サイダイジ</t>
    </rPh>
    <rPh sb="7" eb="8">
      <t>テン</t>
    </rPh>
    <rPh sb="12" eb="13">
      <t>トウ</t>
    </rPh>
    <phoneticPr fontId="3"/>
  </si>
  <si>
    <t>ハピッシュ国府市場店</t>
    <rPh sb="5" eb="7">
      <t>コクフ</t>
    </rPh>
    <rPh sb="7" eb="9">
      <t>イチバ</t>
    </rPh>
    <rPh sb="9" eb="10">
      <t>テン</t>
    </rPh>
    <phoneticPr fontId="3"/>
  </si>
  <si>
    <t>スーパーマーケット</t>
    <phoneticPr fontId="2"/>
  </si>
  <si>
    <t>ハローズ十日市店</t>
    <rPh sb="4" eb="6">
      <t>トオカ</t>
    </rPh>
    <rPh sb="6" eb="7">
      <t>イチ</t>
    </rPh>
    <rPh sb="7" eb="8">
      <t>テン</t>
    </rPh>
    <phoneticPr fontId="3"/>
  </si>
  <si>
    <t>スーパーマーケット</t>
    <phoneticPr fontId="2"/>
  </si>
  <si>
    <t>バロー浜松有玉店</t>
    <rPh sb="3" eb="5">
      <t>ハママツ</t>
    </rPh>
    <rPh sb="5" eb="6">
      <t>アリ</t>
    </rPh>
    <rPh sb="6" eb="7">
      <t>タマ</t>
    </rPh>
    <rPh sb="7" eb="8">
      <t>テン</t>
    </rPh>
    <phoneticPr fontId="3"/>
  </si>
  <si>
    <t>スーパーマーケット</t>
    <phoneticPr fontId="2"/>
  </si>
  <si>
    <t>ハローズ岡南店</t>
    <rPh sb="4" eb="5">
      <t>オカ</t>
    </rPh>
    <rPh sb="5" eb="6">
      <t>ミナミ</t>
    </rPh>
    <rPh sb="6" eb="7">
      <t>テン</t>
    </rPh>
    <phoneticPr fontId="3"/>
  </si>
  <si>
    <t>ハローズ花尻店</t>
    <rPh sb="4" eb="5">
      <t>ハナ</t>
    </rPh>
    <rPh sb="5" eb="6">
      <t>ジリ</t>
    </rPh>
    <rPh sb="6" eb="7">
      <t>テン</t>
    </rPh>
    <phoneticPr fontId="3"/>
  </si>
  <si>
    <t>タチヤ木曽岬店</t>
    <rPh sb="3" eb="5">
      <t>キソ</t>
    </rPh>
    <rPh sb="5" eb="6">
      <t>ミサキ</t>
    </rPh>
    <rPh sb="6" eb="7">
      <t>テン</t>
    </rPh>
    <phoneticPr fontId="3"/>
  </si>
  <si>
    <t>スーパーマーケット</t>
    <phoneticPr fontId="2"/>
  </si>
  <si>
    <t>バロー碧南店</t>
    <rPh sb="3" eb="4">
      <t>アオ</t>
    </rPh>
    <rPh sb="4" eb="5">
      <t>ミナミ</t>
    </rPh>
    <rPh sb="5" eb="6">
      <t>テン</t>
    </rPh>
    <phoneticPr fontId="3"/>
  </si>
  <si>
    <t>バロー高浜店</t>
    <rPh sb="3" eb="5">
      <t>タカハマ</t>
    </rPh>
    <rPh sb="5" eb="6">
      <t>テン</t>
    </rPh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</si>
  <si>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</si>
  <si>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</si>
  <si>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2009.10</t>
    <phoneticPr fontId="2"/>
  </si>
  <si>
    <t>バロー堀越店</t>
    <rPh sb="3" eb="5">
      <t>ホリコシ</t>
    </rPh>
    <rPh sb="5" eb="6">
      <t>テン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</si>
  <si>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</si>
  <si>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</si>
  <si>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バロー常滑陶郷</t>
    <rPh sb="3" eb="5">
      <t>トコナメ</t>
    </rPh>
    <rPh sb="5" eb="6">
      <t>トウ</t>
    </rPh>
    <rPh sb="6" eb="7">
      <t>ゴウ</t>
    </rPh>
    <phoneticPr fontId="3"/>
  </si>
  <si>
    <t>スーパーマーケット</t>
    <phoneticPr fontId="2"/>
  </si>
  <si>
    <t>ナルス上越IC店</t>
    <rPh sb="3" eb="5">
      <t>ジョウエツ</t>
    </rPh>
    <rPh sb="7" eb="8">
      <t>テン</t>
    </rPh>
    <phoneticPr fontId="3"/>
  </si>
  <si>
    <t>ベリー藤里店</t>
    <rPh sb="3" eb="5">
      <t>フジサト</t>
    </rPh>
    <rPh sb="5" eb="6">
      <t>テン</t>
    </rPh>
    <phoneticPr fontId="4"/>
  </si>
  <si>
    <t>コープ大野辻店</t>
    <rPh sb="3" eb="5">
      <t>オオノ</t>
    </rPh>
    <rPh sb="5" eb="6">
      <t>ツジ</t>
    </rPh>
    <rPh sb="6" eb="7">
      <t>テン</t>
    </rPh>
    <phoneticPr fontId="3"/>
  </si>
  <si>
    <t>ヤオコー市川市田尻店</t>
    <rPh sb="4" eb="7">
      <t>イチカワシ</t>
    </rPh>
    <rPh sb="7" eb="9">
      <t>タジリ</t>
    </rPh>
    <rPh sb="9" eb="10">
      <t>テン</t>
    </rPh>
    <phoneticPr fontId="4"/>
  </si>
  <si>
    <t>スーパーマーケット</t>
    <phoneticPr fontId="2"/>
  </si>
  <si>
    <t>2010.10</t>
    <phoneticPr fontId="2"/>
  </si>
  <si>
    <t>いちやまマート諏訪店</t>
    <rPh sb="7" eb="10">
      <t>スワテン</t>
    </rPh>
    <phoneticPr fontId="3"/>
  </si>
  <si>
    <t>バロー飯田店</t>
    <rPh sb="3" eb="5">
      <t>イイダ</t>
    </rPh>
    <rPh sb="5" eb="6">
      <t>テン</t>
    </rPh>
    <phoneticPr fontId="3"/>
  </si>
  <si>
    <t>とりせん太田新井店</t>
    <rPh sb="4" eb="6">
      <t>オオタ</t>
    </rPh>
    <rPh sb="6" eb="9">
      <t>アライテン</t>
    </rPh>
    <phoneticPr fontId="3"/>
  </si>
  <si>
    <t>バロー浜松中島店</t>
    <rPh sb="3" eb="5">
      <t>ハママツ</t>
    </rPh>
    <rPh sb="5" eb="8">
      <t>ナカシマテン</t>
    </rPh>
    <phoneticPr fontId="3"/>
  </si>
  <si>
    <t>スーパーマーケット</t>
    <phoneticPr fontId="2"/>
  </si>
  <si>
    <t>ユース北日野店</t>
    <rPh sb="3" eb="4">
      <t>キタ</t>
    </rPh>
    <rPh sb="4" eb="6">
      <t>ヒノ</t>
    </rPh>
    <rPh sb="6" eb="7">
      <t>テン</t>
    </rPh>
    <phoneticPr fontId="3"/>
  </si>
  <si>
    <t>バロー栗東店</t>
    <rPh sb="3" eb="5">
      <t>リットウ</t>
    </rPh>
    <rPh sb="5" eb="6">
      <t>テン</t>
    </rPh>
    <phoneticPr fontId="3"/>
  </si>
  <si>
    <t>スーパーマーケットバロー各務原中央店</t>
    <phoneticPr fontId="2"/>
  </si>
  <si>
    <t>ヤマザワ古川北店</t>
    <phoneticPr fontId="2"/>
  </si>
  <si>
    <t>マックスバリュ松原店</t>
    <phoneticPr fontId="2"/>
  </si>
  <si>
    <t>東京都江戸川区</t>
    <phoneticPr fontId="2"/>
  </si>
  <si>
    <t>バロー坂本店</t>
    <rPh sb="3" eb="6">
      <t>サカモトテン</t>
    </rPh>
    <phoneticPr fontId="3"/>
  </si>
  <si>
    <t>2011.10</t>
    <phoneticPr fontId="2"/>
  </si>
  <si>
    <t>バロー東起店</t>
  </si>
  <si>
    <t>バロー焼津小土店</t>
    <rPh sb="3" eb="5">
      <t>ヤイヅ</t>
    </rPh>
    <rPh sb="5" eb="6">
      <t>チイ</t>
    </rPh>
    <rPh sb="6" eb="7">
      <t>ツチ</t>
    </rPh>
    <rPh sb="7" eb="8">
      <t>テン</t>
    </rPh>
    <phoneticPr fontId="3"/>
  </si>
  <si>
    <t>バロー掛川成滝店</t>
    <rPh sb="3" eb="5">
      <t>カケガワ</t>
    </rPh>
    <rPh sb="5" eb="6">
      <t>ナ</t>
    </rPh>
    <rPh sb="6" eb="7">
      <t>タキ</t>
    </rPh>
    <rPh sb="7" eb="8">
      <t>テン</t>
    </rPh>
    <phoneticPr fontId="3"/>
  </si>
  <si>
    <t>ヤマザワ宮町店</t>
    <rPh sb="4" eb="6">
      <t>ミヤマチ</t>
    </rPh>
    <rPh sb="6" eb="7">
      <t>テン</t>
    </rPh>
    <phoneticPr fontId="3"/>
  </si>
  <si>
    <t>バロー伊勢市上池町店</t>
  </si>
  <si>
    <t>ハピッシュ新小田中店</t>
    <rPh sb="5" eb="6">
      <t>シン</t>
    </rPh>
    <rPh sb="6" eb="7">
      <t>ショウ</t>
    </rPh>
    <rPh sb="7" eb="9">
      <t>タナカ</t>
    </rPh>
    <rPh sb="9" eb="10">
      <t>テン</t>
    </rPh>
    <phoneticPr fontId="3"/>
  </si>
  <si>
    <t>バロー蟹江店</t>
    <rPh sb="3" eb="5">
      <t>カニエ</t>
    </rPh>
    <rPh sb="5" eb="6">
      <t>テン</t>
    </rPh>
    <phoneticPr fontId="3"/>
  </si>
  <si>
    <t>バロー北浜田店</t>
    <rPh sb="3" eb="4">
      <t>キタ</t>
    </rPh>
    <rPh sb="4" eb="6">
      <t>ハマダ</t>
    </rPh>
    <rPh sb="6" eb="7">
      <t>テン</t>
    </rPh>
    <phoneticPr fontId="3"/>
  </si>
  <si>
    <t>バロー上越門前店</t>
    <rPh sb="3" eb="5">
      <t>ジョウエツ</t>
    </rPh>
    <rPh sb="5" eb="7">
      <t>モンゼン</t>
    </rPh>
    <rPh sb="7" eb="8">
      <t>テン</t>
    </rPh>
    <phoneticPr fontId="3"/>
  </si>
  <si>
    <t>ヤマザワ川西店</t>
    <rPh sb="4" eb="5">
      <t>カワ</t>
    </rPh>
    <rPh sb="5" eb="6">
      <t>ニシ</t>
    </rPh>
    <rPh sb="6" eb="7">
      <t>テン</t>
    </rPh>
    <phoneticPr fontId="3"/>
  </si>
  <si>
    <t>TNF+</t>
    <phoneticPr fontId="2"/>
  </si>
  <si>
    <t>ヤマザワ松見町店</t>
    <rPh sb="4" eb="6">
      <t>マツミ</t>
    </rPh>
    <rPh sb="6" eb="7">
      <t>チョウ</t>
    </rPh>
    <rPh sb="7" eb="8">
      <t>テン</t>
    </rPh>
    <phoneticPr fontId="3"/>
  </si>
  <si>
    <t>スーパーベルクス店七光台</t>
    <rPh sb="8" eb="9">
      <t>テン</t>
    </rPh>
    <rPh sb="9" eb="10">
      <t>ナナ</t>
    </rPh>
    <rPh sb="10" eb="11">
      <t>コウ</t>
    </rPh>
    <rPh sb="11" eb="12">
      <t>ダイ</t>
    </rPh>
    <phoneticPr fontId="3"/>
  </si>
  <si>
    <t>ヤマザワ古川北テナント棟</t>
    <rPh sb="4" eb="6">
      <t>フルカワ</t>
    </rPh>
    <rPh sb="6" eb="7">
      <t>キタ</t>
    </rPh>
    <rPh sb="11" eb="12">
      <t>トウ</t>
    </rPh>
    <phoneticPr fontId="3"/>
  </si>
  <si>
    <t>2012.10</t>
    <phoneticPr fontId="2"/>
  </si>
  <si>
    <t>マックスバリュ塩草店</t>
    <rPh sb="7" eb="9">
      <t>シオクサ</t>
    </rPh>
    <rPh sb="9" eb="10">
      <t>テン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</si>
  <si>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</si>
  <si>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</si>
  <si>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8">
      <t>イワタ</t>
    </rPh>
    <rPh sb="8" eb="9">
      <t>テン</t>
    </rPh>
    <phoneticPr fontId="3"/>
  </si>
  <si>
    <t>バロー大津ショッピングセンター</t>
    <rPh sb="3" eb="5">
      <t>オオツ</t>
    </rPh>
    <phoneticPr fontId="3"/>
  </si>
  <si>
    <t>ユニバース青柳店</t>
    <rPh sb="5" eb="7">
      <t>アオヤギ</t>
    </rPh>
    <rPh sb="7" eb="8">
      <t>テン</t>
    </rPh>
    <phoneticPr fontId="3"/>
  </si>
  <si>
    <t>平屋建</t>
    <phoneticPr fontId="2"/>
  </si>
  <si>
    <t>ナイス飯島店</t>
    <rPh sb="3" eb="5">
      <t>イイジマ</t>
    </rPh>
    <rPh sb="5" eb="6">
      <t>テン</t>
    </rPh>
    <phoneticPr fontId="3"/>
  </si>
  <si>
    <t>バロー藤方店</t>
    <rPh sb="3" eb="5">
      <t>フジカタ</t>
    </rPh>
    <rPh sb="5" eb="6">
      <t>テン</t>
    </rPh>
    <phoneticPr fontId="3"/>
  </si>
  <si>
    <t>ユース安曇川点</t>
    <rPh sb="3" eb="5">
      <t>アズミ</t>
    </rPh>
    <rPh sb="5" eb="6">
      <t>カワ</t>
    </rPh>
    <rPh sb="6" eb="7">
      <t>テン</t>
    </rPh>
    <phoneticPr fontId="3"/>
  </si>
  <si>
    <t>バロー笹部店</t>
    <rPh sb="3" eb="5">
      <t>ササベ</t>
    </rPh>
    <rPh sb="5" eb="6">
      <t>テン</t>
    </rPh>
    <phoneticPr fontId="3"/>
  </si>
  <si>
    <t>フレイン大分東店</t>
    <rPh sb="4" eb="6">
      <t>オオイタ</t>
    </rPh>
    <rPh sb="6" eb="7">
      <t>ヒガシ</t>
    </rPh>
    <rPh sb="7" eb="8">
      <t>テン</t>
    </rPh>
    <phoneticPr fontId="3"/>
  </si>
  <si>
    <t>スーパーマーケット</t>
    <phoneticPr fontId="2"/>
  </si>
  <si>
    <t>スーパーベルクス西船橋店</t>
    <rPh sb="8" eb="9">
      <t>ニシ</t>
    </rPh>
    <rPh sb="9" eb="11">
      <t>フナバシ</t>
    </rPh>
    <rPh sb="11" eb="12">
      <t>テン</t>
    </rPh>
    <phoneticPr fontId="3"/>
  </si>
  <si>
    <t>スーパーマーケット</t>
    <phoneticPr fontId="2"/>
  </si>
  <si>
    <t>バロー水口店</t>
    <rPh sb="3" eb="5">
      <t>ミズグチ</t>
    </rPh>
    <rPh sb="5" eb="6">
      <t>テン</t>
    </rPh>
    <phoneticPr fontId="3"/>
  </si>
  <si>
    <t>バロー竜南店</t>
    <rPh sb="3" eb="4">
      <t>リュウ</t>
    </rPh>
    <rPh sb="4" eb="5">
      <t>ナン</t>
    </rPh>
    <rPh sb="5" eb="6">
      <t>テン</t>
    </rPh>
    <phoneticPr fontId="3"/>
  </si>
  <si>
    <t>バロー大垣東店</t>
    <rPh sb="3" eb="5">
      <t>オオガキ</t>
    </rPh>
    <rPh sb="5" eb="6">
      <t>ヒガシ</t>
    </rPh>
    <rPh sb="6" eb="7">
      <t>テン</t>
    </rPh>
    <phoneticPr fontId="3"/>
  </si>
  <si>
    <t>2013.10</t>
    <phoneticPr fontId="2"/>
  </si>
  <si>
    <t>マックスバリュ守口店</t>
    <rPh sb="7" eb="9">
      <t>モリグチ</t>
    </rPh>
    <rPh sb="9" eb="10">
      <t>テン</t>
    </rPh>
    <phoneticPr fontId="3"/>
  </si>
  <si>
    <t>バロー伊那店</t>
    <rPh sb="3" eb="5">
      <t>イナ</t>
    </rPh>
    <rPh sb="5" eb="6">
      <t>テン</t>
    </rPh>
    <phoneticPr fontId="3"/>
  </si>
  <si>
    <t>バロー岡崎福岡店</t>
    <rPh sb="3" eb="5">
      <t>オカザキ</t>
    </rPh>
    <rPh sb="5" eb="7">
      <t>フクオカ</t>
    </rPh>
    <rPh sb="7" eb="8">
      <t>ミセ</t>
    </rPh>
    <phoneticPr fontId="3"/>
  </si>
  <si>
    <t>ダイユーエイト秋田寺内店</t>
    <rPh sb="7" eb="9">
      <t>アキタ</t>
    </rPh>
    <rPh sb="9" eb="10">
      <t>テラ</t>
    </rPh>
    <rPh sb="10" eb="11">
      <t>ウチ</t>
    </rPh>
    <rPh sb="11" eb="12">
      <t>ミセ</t>
    </rPh>
    <phoneticPr fontId="3"/>
  </si>
  <si>
    <t>主婦の店新南店</t>
    <rPh sb="0" eb="2">
      <t>シュフ</t>
    </rPh>
    <rPh sb="3" eb="4">
      <t>ミセ</t>
    </rPh>
    <rPh sb="4" eb="5">
      <t>シン</t>
    </rPh>
    <rPh sb="5" eb="6">
      <t>ナン</t>
    </rPh>
    <rPh sb="6" eb="7">
      <t>テン</t>
    </rPh>
    <phoneticPr fontId="3"/>
  </si>
  <si>
    <t>イオンビック玉城店</t>
    <rPh sb="6" eb="7">
      <t>タマ</t>
    </rPh>
    <rPh sb="7" eb="8">
      <t>シロ</t>
    </rPh>
    <rPh sb="8" eb="9">
      <t>テン</t>
    </rPh>
    <phoneticPr fontId="3"/>
  </si>
  <si>
    <t>いちやまマート岡谷店</t>
    <rPh sb="7" eb="9">
      <t>オカヤ</t>
    </rPh>
    <rPh sb="9" eb="10">
      <t>テン</t>
    </rPh>
    <phoneticPr fontId="3"/>
  </si>
  <si>
    <t>バロー西尾平坂店</t>
    <rPh sb="3" eb="5">
      <t>ニシオ</t>
    </rPh>
    <rPh sb="5" eb="6">
      <t>ヒラ</t>
    </rPh>
    <rPh sb="6" eb="7">
      <t>サカ</t>
    </rPh>
    <rPh sb="7" eb="8">
      <t>テン</t>
    </rPh>
    <phoneticPr fontId="3"/>
  </si>
  <si>
    <t>マックスバリュ京橋店</t>
    <rPh sb="7" eb="9">
      <t>キョウバシ</t>
    </rPh>
    <rPh sb="9" eb="10">
      <t>テン</t>
    </rPh>
    <phoneticPr fontId="3"/>
  </si>
  <si>
    <t>バロー別名店</t>
    <rPh sb="3" eb="4">
      <t>ベツ</t>
    </rPh>
    <rPh sb="4" eb="5">
      <t>ナ</t>
    </rPh>
    <rPh sb="5" eb="6">
      <t>テン</t>
    </rPh>
    <phoneticPr fontId="3"/>
  </si>
  <si>
    <t>バロー松任東店</t>
    <rPh sb="3" eb="5">
      <t>マツトウ</t>
    </rPh>
    <rPh sb="5" eb="6">
      <t>ヒガシ</t>
    </rPh>
    <rPh sb="6" eb="7">
      <t>テン</t>
    </rPh>
    <phoneticPr fontId="3"/>
  </si>
  <si>
    <t>ユニバース湊高台店</t>
    <rPh sb="8" eb="9">
      <t>テン</t>
    </rPh>
    <phoneticPr fontId="2"/>
  </si>
  <si>
    <t>スーパーマーケット</t>
    <phoneticPr fontId="2"/>
  </si>
  <si>
    <t>タイヤ市場各務ヶ原店</t>
    <rPh sb="3" eb="5">
      <t>イチバ</t>
    </rPh>
    <rPh sb="5" eb="9">
      <t>カガミガハラ</t>
    </rPh>
    <rPh sb="9" eb="10">
      <t>テン</t>
    </rPh>
    <phoneticPr fontId="3"/>
  </si>
  <si>
    <t>スーパーベルクス浦和南店</t>
    <rPh sb="8" eb="10">
      <t>ウラワ</t>
    </rPh>
    <rPh sb="10" eb="11">
      <t>ミナミ</t>
    </rPh>
    <rPh sb="11" eb="12">
      <t>テン</t>
    </rPh>
    <phoneticPr fontId="3"/>
  </si>
  <si>
    <t>2014.10</t>
    <phoneticPr fontId="2"/>
  </si>
  <si>
    <t>マルイ上井店</t>
    <rPh sb="5" eb="6">
      <t>テン</t>
    </rPh>
    <phoneticPr fontId="2"/>
  </si>
  <si>
    <t>2014.10</t>
    <phoneticPr fontId="2"/>
  </si>
  <si>
    <t>キョーエイ山城橋店</t>
    <rPh sb="5" eb="7">
      <t>ヤマシロ</t>
    </rPh>
    <rPh sb="6" eb="7">
      <t>シロ</t>
    </rPh>
    <rPh sb="7" eb="8">
      <t>ハシ</t>
    </rPh>
    <rPh sb="8" eb="9">
      <t>テン</t>
    </rPh>
    <phoneticPr fontId="3"/>
  </si>
  <si>
    <t>２階建</t>
  </si>
  <si>
    <t>スーパーマーケット</t>
    <phoneticPr fontId="2"/>
  </si>
  <si>
    <t>平和堂大川端店</t>
  </si>
  <si>
    <t>バロー西春店</t>
    <rPh sb="3" eb="4">
      <t>ニシ</t>
    </rPh>
    <rPh sb="4" eb="5">
      <t>ハル</t>
    </rPh>
    <rPh sb="5" eb="6">
      <t>テン</t>
    </rPh>
    <phoneticPr fontId="3"/>
  </si>
  <si>
    <t>ひまり大庭店</t>
    <rPh sb="5" eb="6">
      <t>テン</t>
    </rPh>
    <phoneticPr fontId="2"/>
  </si>
  <si>
    <t>バロー浅敷店</t>
    <rPh sb="3" eb="4">
      <t>アサ</t>
    </rPh>
    <rPh sb="4" eb="5">
      <t>シキ</t>
    </rPh>
    <rPh sb="5" eb="6">
      <t>テン</t>
    </rPh>
    <phoneticPr fontId="3"/>
  </si>
  <si>
    <t>主婦の店ミーナ店</t>
  </si>
  <si>
    <t>マックスバリュ安養寺店</t>
    <rPh sb="7" eb="10">
      <t>アンヨウジ</t>
    </rPh>
    <rPh sb="10" eb="11">
      <t>テン</t>
    </rPh>
    <phoneticPr fontId="3"/>
  </si>
  <si>
    <t>バロー甲府昭和店</t>
    <rPh sb="5" eb="7">
      <t>ショウワ</t>
    </rPh>
    <rPh sb="7" eb="8">
      <t>テン</t>
    </rPh>
    <phoneticPr fontId="2"/>
  </si>
  <si>
    <t>サミットストア尻手駅前店</t>
    <rPh sb="11" eb="12">
      <t>ミセ</t>
    </rPh>
    <phoneticPr fontId="2"/>
  </si>
  <si>
    <t>バロー安城店</t>
    <rPh sb="5" eb="6">
      <t>テン</t>
    </rPh>
    <phoneticPr fontId="2"/>
  </si>
  <si>
    <t>ユニバースむつ店</t>
    <rPh sb="7" eb="8">
      <t>テン</t>
    </rPh>
    <phoneticPr fontId="2"/>
  </si>
  <si>
    <t>ヤマザワ寒河江店</t>
    <rPh sb="4" eb="5">
      <t>サム</t>
    </rPh>
    <rPh sb="5" eb="6">
      <t>カワ</t>
    </rPh>
    <rPh sb="6" eb="7">
      <t>エ</t>
    </rPh>
    <rPh sb="7" eb="8">
      <t>テン</t>
    </rPh>
    <phoneticPr fontId="3"/>
  </si>
  <si>
    <t>バロー小島店</t>
    <rPh sb="5" eb="6">
      <t>テン</t>
    </rPh>
    <phoneticPr fontId="2"/>
  </si>
  <si>
    <t>グッディー大田店</t>
  </si>
  <si>
    <t>マックスバリュ小野原東店</t>
  </si>
  <si>
    <t>バロー上越寺店</t>
    <rPh sb="6" eb="7">
      <t>テン</t>
    </rPh>
    <phoneticPr fontId="2"/>
  </si>
  <si>
    <t>ヨークベニマル塩釜店</t>
    <rPh sb="9" eb="10">
      <t>テン</t>
    </rPh>
    <phoneticPr fontId="2"/>
  </si>
  <si>
    <t>バロー寝屋川店</t>
    <rPh sb="6" eb="7">
      <t>テン</t>
    </rPh>
    <phoneticPr fontId="2"/>
  </si>
  <si>
    <t>ヤマザワ荒井南店</t>
    <rPh sb="7" eb="8">
      <t>テン</t>
    </rPh>
    <phoneticPr fontId="2"/>
  </si>
  <si>
    <t>エスポット淵野辺店</t>
  </si>
  <si>
    <t>バロー春江店</t>
    <rPh sb="5" eb="6">
      <t>テン</t>
    </rPh>
    <phoneticPr fontId="2"/>
  </si>
  <si>
    <t>ハローズ住吉店</t>
    <rPh sb="6" eb="7">
      <t>テン</t>
    </rPh>
    <phoneticPr fontId="2"/>
  </si>
  <si>
    <t>ラ・ムー直川店</t>
    <rPh sb="6" eb="7">
      <t>テン</t>
    </rPh>
    <phoneticPr fontId="2"/>
  </si>
  <si>
    <t>ユニバース惣菜センター</t>
    <phoneticPr fontId="2"/>
  </si>
  <si>
    <t>スーパーマーケット</t>
    <phoneticPr fontId="2"/>
  </si>
  <si>
    <t>ハローズ三原店</t>
    <rPh sb="6" eb="7">
      <t>テン</t>
    </rPh>
    <phoneticPr fontId="2"/>
  </si>
  <si>
    <t>2016.10</t>
    <phoneticPr fontId="2"/>
  </si>
  <si>
    <t>ハローデイ徳力店</t>
    <rPh sb="7" eb="8">
      <t>テン</t>
    </rPh>
    <phoneticPr fontId="2"/>
  </si>
  <si>
    <t>ラ・ムー紀三井寺店</t>
  </si>
  <si>
    <t>バロー湖西店</t>
    <rPh sb="5" eb="6">
      <t>テン</t>
    </rPh>
    <phoneticPr fontId="2"/>
  </si>
  <si>
    <t>ヨークベニマル落合店</t>
  </si>
  <si>
    <t>スーパーサンシ明和店</t>
  </si>
  <si>
    <t>マルイ国府店</t>
  </si>
  <si>
    <t>ヤマザワ村山駅西店</t>
    <phoneticPr fontId="2"/>
  </si>
  <si>
    <t>スーパーマーケット</t>
    <phoneticPr fontId="2"/>
  </si>
  <si>
    <t>ナイス山手台店</t>
    <rPh sb="6" eb="7">
      <t>テン</t>
    </rPh>
    <phoneticPr fontId="2"/>
  </si>
  <si>
    <t>ヨークベニマル泉下川店</t>
    <rPh sb="10" eb="11">
      <t>テン</t>
    </rPh>
    <phoneticPr fontId="2"/>
  </si>
  <si>
    <t>ハローズ万代店(ﾊﾛｰｽﾞ棟+ﾃﾅﾝﾄ棟)</t>
    <phoneticPr fontId="2"/>
  </si>
  <si>
    <t>スーパーバリュー春日部小淵店</t>
    <phoneticPr fontId="2"/>
  </si>
  <si>
    <t>ハローズ向島店</t>
    <phoneticPr fontId="2"/>
  </si>
  <si>
    <t>広島県尾道市</t>
    <phoneticPr fontId="2"/>
  </si>
  <si>
    <t>バロー勝川店</t>
  </si>
  <si>
    <t>コープ八重田店</t>
    <rPh sb="3" eb="6">
      <t>ヤエタ</t>
    </rPh>
    <rPh sb="6" eb="7">
      <t>テン</t>
    </rPh>
    <phoneticPr fontId="2"/>
  </si>
  <si>
    <t>ハローズ向島店（テナント棟）</t>
  </si>
  <si>
    <t>ヨークベニマル古川店</t>
  </si>
  <si>
    <t>DCMホーマック落合店</t>
  </si>
  <si>
    <t>サツドラ倶知安店</t>
  </si>
  <si>
    <t>マルイ国府店生活棟</t>
  </si>
  <si>
    <t>鳥取県鳥取市</t>
    <phoneticPr fontId="2"/>
  </si>
  <si>
    <t>平屋建</t>
    <phoneticPr fontId="2"/>
  </si>
  <si>
    <t>ヤマザワ漆山店</t>
  </si>
  <si>
    <t>山形県山形市</t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</si>
  <si>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</si>
  <si>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ヤマザワ塩釜中の島店</t>
    <rPh sb="4" eb="6">
      <t>シオガマ</t>
    </rPh>
    <rPh sb="6" eb="7">
      <t>ナカ</t>
    </rPh>
    <rPh sb="8" eb="9">
      <t>シマ</t>
    </rPh>
    <rPh sb="9" eb="10">
      <t>テン</t>
    </rPh>
    <phoneticPr fontId="3"/>
  </si>
  <si>
    <t>バロー国高店</t>
    <rPh sb="3" eb="4">
      <t>クニ</t>
    </rPh>
    <rPh sb="4" eb="5">
      <t>タカ</t>
    </rPh>
    <rPh sb="5" eb="6">
      <t>テン</t>
    </rPh>
    <phoneticPr fontId="3"/>
  </si>
  <si>
    <t>ジュンテンドー安来店</t>
    <rPh sb="7" eb="8">
      <t>アン</t>
    </rPh>
    <rPh sb="8" eb="9">
      <t>ライ</t>
    </rPh>
    <rPh sb="9" eb="10">
      <t>テン</t>
    </rPh>
    <phoneticPr fontId="3"/>
  </si>
  <si>
    <t>S造</t>
    <phoneticPr fontId="2"/>
  </si>
  <si>
    <t>マルイ国府店</t>
    <rPh sb="3" eb="5">
      <t>コクフ</t>
    </rPh>
    <rPh sb="5" eb="6">
      <t>テン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</si>
  <si>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</si>
  <si>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バロー高辻店</t>
    <rPh sb="3" eb="5">
      <t>タカツジ</t>
    </rPh>
    <rPh sb="5" eb="6">
      <t>テン</t>
    </rPh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</si>
  <si>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</si>
  <si>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バロー各務原中央店</t>
  </si>
  <si>
    <t>岐阜県各務原市</t>
    <phoneticPr fontId="2"/>
  </si>
  <si>
    <t>S造</t>
    <phoneticPr fontId="2"/>
  </si>
  <si>
    <t>ハローズ海田市駅前店</t>
    <rPh sb="4" eb="6">
      <t>カイタ</t>
    </rPh>
    <rPh sb="6" eb="7">
      <t>シ</t>
    </rPh>
    <rPh sb="7" eb="8">
      <t>エキ</t>
    </rPh>
    <rPh sb="8" eb="9">
      <t>マエ</t>
    </rPh>
    <rPh sb="9" eb="10">
      <t>テン</t>
    </rPh>
    <phoneticPr fontId="3"/>
  </si>
  <si>
    <t>スーパーベルクス中葛西店</t>
    <rPh sb="11" eb="12">
      <t>テン</t>
    </rPh>
    <phoneticPr fontId="3"/>
  </si>
  <si>
    <t>東京都江戸川区</t>
    <phoneticPr fontId="2"/>
  </si>
  <si>
    <t>バロー中志段味店</t>
    <rPh sb="3" eb="4">
      <t>ナカ</t>
    </rPh>
    <rPh sb="7" eb="8">
      <t>テン</t>
    </rPh>
    <phoneticPr fontId="3"/>
  </si>
  <si>
    <t>愛知県名古屋市</t>
    <phoneticPr fontId="2"/>
  </si>
  <si>
    <t>ラ・ムー亀田店</t>
  </si>
  <si>
    <t>ヤマザワ角田店</t>
    <rPh sb="4" eb="7">
      <t>カクダテン</t>
    </rPh>
    <phoneticPr fontId="3"/>
  </si>
  <si>
    <t>バロー下九沢</t>
    <rPh sb="3" eb="6">
      <t>シモクザワ</t>
    </rPh>
    <phoneticPr fontId="3"/>
  </si>
  <si>
    <t>アルビス笠舞店</t>
  </si>
  <si>
    <t>タウンプラザかねひでよなばる市場</t>
    <rPh sb="14" eb="16">
      <t>イチバ</t>
    </rPh>
    <phoneticPr fontId="2"/>
  </si>
  <si>
    <t>ナルス直江津東店</t>
  </si>
  <si>
    <t>ハローズ佐古店</t>
  </si>
  <si>
    <t>元気市場たかはし元木店</t>
  </si>
  <si>
    <t>バロー浜松中島店</t>
  </si>
  <si>
    <t>2019.10</t>
    <phoneticPr fontId="2"/>
  </si>
  <si>
    <t>-</t>
    <phoneticPr fontId="2"/>
  </si>
  <si>
    <t>地盤改良解体工事</t>
    <phoneticPr fontId="2"/>
  </si>
  <si>
    <t>ジュンテンドー大竹店</t>
    <rPh sb="7" eb="9">
      <t>オオタケ</t>
    </rPh>
    <rPh sb="9" eb="10">
      <t>テン</t>
    </rPh>
    <phoneticPr fontId="3"/>
  </si>
  <si>
    <t>ハローズ大林店</t>
  </si>
  <si>
    <t>アルビス小松幸町店</t>
  </si>
  <si>
    <t>Av･Br伊万里店</t>
  </si>
  <si>
    <t>TNF-D</t>
    <phoneticPr fontId="2"/>
  </si>
  <si>
    <t>タウンプラザかねひで名護店</t>
    <rPh sb="10" eb="13">
      <t>ナゴテン</t>
    </rPh>
    <phoneticPr fontId="2"/>
  </si>
  <si>
    <t>バロー領下店</t>
  </si>
  <si>
    <t>岐阜県岐阜市</t>
    <phoneticPr fontId="2"/>
  </si>
  <si>
    <t>TNF-D</t>
    <phoneticPr fontId="2"/>
  </si>
  <si>
    <t>フードD365見山店</t>
  </si>
  <si>
    <t>大阪屋ショップ豊田店</t>
  </si>
  <si>
    <t>ハローズ西条店</t>
  </si>
  <si>
    <t>2020.10</t>
    <phoneticPr fontId="2"/>
  </si>
  <si>
    <t>ルネサンス野田店</t>
    <rPh sb="7" eb="8">
      <t>テン</t>
    </rPh>
    <phoneticPr fontId="2"/>
  </si>
  <si>
    <t>インドアゴルフサロン</t>
  </si>
  <si>
    <t>JOYFIT24津桜橋</t>
    <rPh sb="8" eb="9">
      <t>ツ</t>
    </rPh>
    <rPh sb="9" eb="11">
      <t>サクラバシ</t>
    </rPh>
    <phoneticPr fontId="2"/>
  </si>
  <si>
    <t>梅田駅北倉庫Ａ棟</t>
  </si>
  <si>
    <t>梅田駅北倉庫Ｂ棟</t>
  </si>
  <si>
    <t>梅田駅北倉庫Ｃ棟</t>
  </si>
  <si>
    <t>梅田駅北倉庫Ｄ棟</t>
  </si>
  <si>
    <t xml:space="preserve">高知ORS </t>
    <rPh sb="0" eb="2">
      <t>コウチ</t>
    </rPh>
    <phoneticPr fontId="3"/>
  </si>
  <si>
    <t>田中種苗倉庫棟</t>
    <rPh sb="0" eb="2">
      <t>タナカ</t>
    </rPh>
    <rPh sb="2" eb="4">
      <t>シュビョウ</t>
    </rPh>
    <rPh sb="4" eb="6">
      <t>ソウコ</t>
    </rPh>
    <rPh sb="6" eb="7">
      <t>トウ</t>
    </rPh>
    <phoneticPr fontId="3"/>
  </si>
  <si>
    <t>東武運輸上越倉庫①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</si>
  <si>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東武運輸上越倉庫②</t>
    <rPh sb="0" eb="2">
      <t>トウブ</t>
    </rPh>
    <rPh sb="2" eb="4">
      <t>ウンユ</t>
    </rPh>
    <rPh sb="4" eb="6">
      <t>ジョウエツ</t>
    </rPh>
    <rPh sb="6" eb="8">
      <t>ソウコ</t>
    </rPh>
    <phoneticPr fontId="3"/>
  </si>
  <si>
    <t>吹田倉庫</t>
    <rPh sb="0" eb="2">
      <t>スイタ</t>
    </rPh>
    <rPh sb="2" eb="4">
      <t>ソウコ</t>
    </rPh>
    <phoneticPr fontId="3"/>
  </si>
  <si>
    <t>吹田鉄道倉庫</t>
    <rPh sb="1" eb="2">
      <t>タ</t>
    </rPh>
    <phoneticPr fontId="2"/>
  </si>
  <si>
    <t>信ナカビーエス資材置場</t>
    <rPh sb="0" eb="1">
      <t>シン</t>
    </rPh>
    <rPh sb="7" eb="9">
      <t>シザイ</t>
    </rPh>
    <rPh sb="8" eb="10">
      <t>オキバ</t>
    </rPh>
    <phoneticPr fontId="3"/>
  </si>
  <si>
    <t>九州児湯フーズ大分支店</t>
    <rPh sb="0" eb="2">
      <t>キュウシュウ</t>
    </rPh>
    <rPh sb="2" eb="3">
      <t>ジ</t>
    </rPh>
    <rPh sb="3" eb="4">
      <t>ユ</t>
    </rPh>
    <rPh sb="7" eb="9">
      <t>オオイタ</t>
    </rPh>
    <rPh sb="9" eb="11">
      <t>シテン</t>
    </rPh>
    <phoneticPr fontId="3"/>
  </si>
  <si>
    <t>コープ伊豆センター</t>
    <rPh sb="3" eb="5">
      <t>イズ</t>
    </rPh>
    <phoneticPr fontId="3"/>
  </si>
  <si>
    <t>新三田PCB保管庫</t>
    <phoneticPr fontId="2"/>
  </si>
  <si>
    <t>平屋建</t>
    <phoneticPr fontId="2"/>
  </si>
  <si>
    <t>グリーンライフ商品倉庫</t>
    <rPh sb="7" eb="9">
      <t>ショウヒン</t>
    </rPh>
    <rPh sb="9" eb="11">
      <t>ソウコ</t>
    </rPh>
    <phoneticPr fontId="3"/>
  </si>
  <si>
    <t>T-BAGS</t>
    <phoneticPr fontId="2"/>
  </si>
  <si>
    <t>あさの冷蔵庫</t>
    <rPh sb="3" eb="6">
      <t>レイゾウコ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</si>
  <si>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</si>
  <si>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2012.10</t>
    <phoneticPr fontId="2"/>
  </si>
  <si>
    <t>スギコ産業倉庫</t>
    <rPh sb="3" eb="5">
      <t>サンギョウ</t>
    </rPh>
    <rPh sb="5" eb="7">
      <t>ソウコ</t>
    </rPh>
    <phoneticPr fontId="3"/>
  </si>
  <si>
    <t>岩本工業倉庫棟</t>
    <rPh sb="0" eb="2">
      <t>イワモト</t>
    </rPh>
    <rPh sb="2" eb="4">
      <t>コウギョウ</t>
    </rPh>
    <rPh sb="4" eb="6">
      <t>ソウコ</t>
    </rPh>
    <rPh sb="6" eb="7">
      <t>トウ</t>
    </rPh>
    <phoneticPr fontId="3"/>
  </si>
  <si>
    <t>３階建</t>
    <phoneticPr fontId="2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</si>
  <si>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3"/>
  </si>
  <si>
    <t>日通トランスポート</t>
    <rPh sb="0" eb="2">
      <t>ニッツウ</t>
    </rPh>
    <phoneticPr fontId="3"/>
  </si>
  <si>
    <t>２階建</t>
    <phoneticPr fontId="2"/>
  </si>
  <si>
    <t>WT</t>
    <phoneticPr fontId="2"/>
  </si>
  <si>
    <t>原商鳥取支店</t>
    <rPh sb="0" eb="1">
      <t>ハラ</t>
    </rPh>
    <rPh sb="1" eb="2">
      <t>ショウ</t>
    </rPh>
    <rPh sb="2" eb="4">
      <t>トットリ</t>
    </rPh>
    <rPh sb="4" eb="6">
      <t>シテン</t>
    </rPh>
    <phoneticPr fontId="3"/>
  </si>
  <si>
    <t>稲和ファーム</t>
    <rPh sb="0" eb="1">
      <t>イネ</t>
    </rPh>
    <rPh sb="1" eb="2">
      <t>ワ</t>
    </rPh>
    <phoneticPr fontId="3"/>
  </si>
  <si>
    <t>三栄商事営業倉庫</t>
    <rPh sb="0" eb="2">
      <t>サンエイ</t>
    </rPh>
    <rPh sb="2" eb="4">
      <t>ショウジ</t>
    </rPh>
    <rPh sb="4" eb="6">
      <t>エイギョウ</t>
    </rPh>
    <rPh sb="6" eb="8">
      <t>ソウコ</t>
    </rPh>
    <phoneticPr fontId="3"/>
  </si>
  <si>
    <t>日立物流大黒配送センター</t>
    <rPh sb="0" eb="2">
      <t>ヒタチ</t>
    </rPh>
    <rPh sb="2" eb="4">
      <t>ブツリュウ</t>
    </rPh>
    <rPh sb="4" eb="6">
      <t>ダイコク</t>
    </rPh>
    <rPh sb="6" eb="8">
      <t>ハイソウ</t>
    </rPh>
    <phoneticPr fontId="3"/>
  </si>
  <si>
    <t>池伝大阪支店</t>
    <rPh sb="0" eb="1">
      <t>イケ</t>
    </rPh>
    <rPh sb="1" eb="2">
      <t>デン</t>
    </rPh>
    <rPh sb="2" eb="4">
      <t>オオサカ</t>
    </rPh>
    <rPh sb="4" eb="6">
      <t>シテン</t>
    </rPh>
    <phoneticPr fontId="3"/>
  </si>
  <si>
    <t>新日鐵住金艇庫（紀の川ボート）</t>
    <rPh sb="0" eb="3">
      <t>シンニッテツ</t>
    </rPh>
    <rPh sb="3" eb="5">
      <t>スミキン</t>
    </rPh>
    <rPh sb="5" eb="7">
      <t>テイコ</t>
    </rPh>
    <rPh sb="8" eb="9">
      <t>キ</t>
    </rPh>
    <rPh sb="10" eb="11">
      <t>カワ</t>
    </rPh>
    <phoneticPr fontId="3"/>
  </si>
  <si>
    <t>藤久運輸倉庫</t>
    <rPh sb="0" eb="1">
      <t>フジ</t>
    </rPh>
    <rPh sb="1" eb="2">
      <t>ク</t>
    </rPh>
    <rPh sb="2" eb="4">
      <t>ウンユ</t>
    </rPh>
    <rPh sb="4" eb="6">
      <t>ソウコ</t>
    </rPh>
    <phoneticPr fontId="3"/>
  </si>
  <si>
    <t>赤レンガ倉庫</t>
    <rPh sb="0" eb="1">
      <t>アカ</t>
    </rPh>
    <rPh sb="4" eb="6">
      <t>ソウコ</t>
    </rPh>
    <phoneticPr fontId="3"/>
  </si>
  <si>
    <t>富田製薬工場</t>
    <rPh sb="0" eb="2">
      <t>トミタ</t>
    </rPh>
    <rPh sb="2" eb="4">
      <t>セイヤク</t>
    </rPh>
    <rPh sb="4" eb="6">
      <t>コウジョウ</t>
    </rPh>
    <phoneticPr fontId="3"/>
  </si>
  <si>
    <t>平屋建</t>
    <phoneticPr fontId="2"/>
  </si>
  <si>
    <t>ハイブリッド</t>
    <phoneticPr fontId="2"/>
  </si>
  <si>
    <t>向島1丁目倉庫</t>
    <rPh sb="0" eb="2">
      <t>ムカイジマ</t>
    </rPh>
    <rPh sb="3" eb="5">
      <t>チョウメ</t>
    </rPh>
    <rPh sb="5" eb="7">
      <t>ソウコ</t>
    </rPh>
    <phoneticPr fontId="3"/>
  </si>
  <si>
    <t>トーザイ貿易重機置場</t>
    <rPh sb="4" eb="6">
      <t>ボウエキ</t>
    </rPh>
    <rPh sb="6" eb="8">
      <t>ジュウキ</t>
    </rPh>
    <rPh sb="8" eb="10">
      <t>オキバ</t>
    </rPh>
    <phoneticPr fontId="3"/>
  </si>
  <si>
    <t>ミヤカン新工場倉庫棟</t>
    <rPh sb="4" eb="5">
      <t>シン</t>
    </rPh>
    <rPh sb="5" eb="7">
      <t>コウジョウ</t>
    </rPh>
    <phoneticPr fontId="3"/>
  </si>
  <si>
    <t>2階建</t>
    <phoneticPr fontId="2"/>
  </si>
  <si>
    <t>宮坂米倉庫</t>
  </si>
  <si>
    <t>龍喜飯店</t>
  </si>
  <si>
    <t>サンライズ産業浪岡第二倉庫</t>
    <rPh sb="5" eb="7">
      <t>サンギョウ</t>
    </rPh>
    <rPh sb="7" eb="9">
      <t>ナミオカ</t>
    </rPh>
    <rPh sb="9" eb="11">
      <t>ダイニ</t>
    </rPh>
    <rPh sb="11" eb="13">
      <t>ソウコ</t>
    </rPh>
    <phoneticPr fontId="3"/>
  </si>
  <si>
    <t>ジャパンフードサポート玄米低温倉庫</t>
  </si>
  <si>
    <t>F倉庫</t>
    <rPh sb="1" eb="3">
      <t>ソウコ</t>
    </rPh>
    <phoneticPr fontId="2"/>
  </si>
  <si>
    <t>ライフ江北駅前店</t>
    <rPh sb="3" eb="5">
      <t>コウホク</t>
    </rPh>
    <rPh sb="5" eb="7">
      <t>エキマエ</t>
    </rPh>
    <rPh sb="7" eb="8">
      <t>テン</t>
    </rPh>
    <phoneticPr fontId="2"/>
  </si>
  <si>
    <t>内村電機倉庫</t>
    <rPh sb="4" eb="6">
      <t>ソウコ</t>
    </rPh>
    <phoneticPr fontId="2"/>
  </si>
  <si>
    <t>阿賀マリノポリス</t>
    <rPh sb="0" eb="2">
      <t>アガ</t>
    </rPh>
    <phoneticPr fontId="3"/>
  </si>
  <si>
    <t>秋田物流センター</t>
  </si>
  <si>
    <t>平屋建</t>
    <phoneticPr fontId="2"/>
  </si>
  <si>
    <t>アートコーポレーション大阪</t>
  </si>
  <si>
    <t>姫島駅高架下（Ⅱ期）</t>
    <rPh sb="2" eb="3">
      <t>エキ</t>
    </rPh>
    <phoneticPr fontId="2"/>
  </si>
  <si>
    <t>関西トランスウェイ</t>
  </si>
  <si>
    <t>中国通運冷蔵倉庫</t>
  </si>
  <si>
    <t>浪岡配送センター</t>
  </si>
  <si>
    <t>ホリ・コーポレーション</t>
  </si>
  <si>
    <t>JA郡山市耕作物共同利用施設</t>
  </si>
  <si>
    <t>JA庄内みどり広野低温米倉庫</t>
  </si>
  <si>
    <t>三和鋲螺製作所倉庫</t>
  </si>
  <si>
    <t>大潟村同友会低温倉庫</t>
  </si>
  <si>
    <t>山進運輸境港配送センター</t>
  </si>
  <si>
    <t>サンライズ産業第三倉庫</t>
  </si>
  <si>
    <t>エンドレステック丘珠物流施設</t>
  </si>
  <si>
    <t>ランプロジェクト倉庫</t>
    <rPh sb="8" eb="10">
      <t>ソウコ</t>
    </rPh>
    <phoneticPr fontId="3"/>
  </si>
  <si>
    <t>フィールドメンテナンス倉庫</t>
    <rPh sb="11" eb="13">
      <t>ソウコ</t>
    </rPh>
    <phoneticPr fontId="2"/>
  </si>
  <si>
    <t>境港海陸運送竹内2号倉庫</t>
  </si>
  <si>
    <t>センコー北広島危険物倉庫</t>
  </si>
  <si>
    <t>ナイス北海道物流センター</t>
    <rPh sb="3" eb="6">
      <t>ホッカイドウ</t>
    </rPh>
    <phoneticPr fontId="2"/>
  </si>
  <si>
    <t>竹原火力資材倉庫</t>
  </si>
  <si>
    <t>2016.10</t>
    <phoneticPr fontId="2"/>
  </si>
  <si>
    <t>赤田運輸産業倉庫</t>
  </si>
  <si>
    <t>酒田酒造定温倉庫</t>
  </si>
  <si>
    <t>ヤンマーアグリジャパン白石支店倉庫</t>
  </si>
  <si>
    <t>内村電機工務店倉庫</t>
  </si>
  <si>
    <t>レントオール広島事務所</t>
  </si>
  <si>
    <t>JAいわて滝沢倉庫「いわて純情米」</t>
    <phoneticPr fontId="2"/>
  </si>
  <si>
    <t>錦織運送倉庫</t>
    <phoneticPr fontId="2"/>
  </si>
  <si>
    <t>事務所北側倉庫増築</t>
    <phoneticPr fontId="2"/>
  </si>
  <si>
    <t>羽田倉庫</t>
    <phoneticPr fontId="2"/>
  </si>
  <si>
    <t>田川商運㈱　定温倉庫</t>
    <phoneticPr fontId="2"/>
  </si>
  <si>
    <t>田川商運㈱　常温倉庫</t>
    <phoneticPr fontId="2"/>
  </si>
  <si>
    <t>関西トランスウェイ㈱南大阪第2物流センター（冷蔵棟）</t>
    <phoneticPr fontId="2"/>
  </si>
  <si>
    <t>飛島埠頭合同事務所倉庫</t>
    <rPh sb="0" eb="2">
      <t>トビシマ</t>
    </rPh>
    <rPh sb="2" eb="4">
      <t>フトウ</t>
    </rPh>
    <rPh sb="4" eb="6">
      <t>ゴウドウ</t>
    </rPh>
    <rPh sb="6" eb="8">
      <t>ジム</t>
    </rPh>
    <rPh sb="8" eb="9">
      <t>ショ</t>
    </rPh>
    <rPh sb="9" eb="11">
      <t>ソウコ</t>
    </rPh>
    <phoneticPr fontId="2"/>
  </si>
  <si>
    <t>ハニーズ物流センター</t>
  </si>
  <si>
    <t>三岐通運桑名市多度倉庫</t>
  </si>
  <si>
    <t>テニスコート東側倉庫</t>
  </si>
  <si>
    <t>ARCA新社屋</t>
  </si>
  <si>
    <t>JA豊頃町種子馬鈴薯貯蔵施設</t>
  </si>
  <si>
    <t>日本通運士別倉庫</t>
  </si>
  <si>
    <t>東区丘珠流通施設</t>
  </si>
  <si>
    <t>スギモト精肉冷蔵庫</t>
  </si>
  <si>
    <t>福松屋運送本社倉庫</t>
    <rPh sb="5" eb="7">
      <t>ホンシャ</t>
    </rPh>
    <rPh sb="7" eb="9">
      <t>ソウコ</t>
    </rPh>
    <phoneticPr fontId="3"/>
  </si>
  <si>
    <t>静岡県裾野市</t>
    <phoneticPr fontId="2"/>
  </si>
  <si>
    <t>アクティオ千葉工場（倉庫棟）</t>
    <rPh sb="10" eb="12">
      <t>ソウコ</t>
    </rPh>
    <rPh sb="12" eb="13">
      <t>トウ</t>
    </rPh>
    <phoneticPr fontId="3"/>
  </si>
  <si>
    <t>千葉県市原市</t>
    <phoneticPr fontId="2"/>
  </si>
  <si>
    <t>JAにしみの上多度低温倉庫</t>
    <rPh sb="8" eb="9">
      <t>ド</t>
    </rPh>
    <rPh sb="9" eb="11">
      <t>テイオン</t>
    </rPh>
    <rPh sb="11" eb="13">
      <t>ソウコ</t>
    </rPh>
    <phoneticPr fontId="3"/>
  </si>
  <si>
    <t>2017.10</t>
    <phoneticPr fontId="2"/>
  </si>
  <si>
    <t>釧路厚生社発酵2号棟</t>
  </si>
  <si>
    <t>ポルシェ岡山</t>
  </si>
  <si>
    <t>岡山県岡山市</t>
    <phoneticPr fontId="2"/>
  </si>
  <si>
    <t>ビーンズプレス吉川倉庫</t>
    <rPh sb="7" eb="9">
      <t>ヨシカワ</t>
    </rPh>
    <rPh sb="9" eb="11">
      <t>ソウコ</t>
    </rPh>
    <phoneticPr fontId="3"/>
  </si>
  <si>
    <t>太平洋セメント大阪サービスステーション</t>
    <rPh sb="0" eb="3">
      <t>タイヘイヨウ</t>
    </rPh>
    <rPh sb="7" eb="9">
      <t>オオサカ</t>
    </rPh>
    <phoneticPr fontId="3"/>
  </si>
  <si>
    <t>大阪府大阪市</t>
    <phoneticPr fontId="2"/>
  </si>
  <si>
    <t>フレッシュ物流配送センター</t>
    <rPh sb="5" eb="7">
      <t>ブツリュウ</t>
    </rPh>
    <rPh sb="7" eb="9">
      <t>ハイソウ</t>
    </rPh>
    <phoneticPr fontId="3"/>
  </si>
  <si>
    <t>TNF-D</t>
    <phoneticPr fontId="2"/>
  </si>
  <si>
    <t>フレートサービス倉庫</t>
    <rPh sb="8" eb="10">
      <t>ソウコ</t>
    </rPh>
    <phoneticPr fontId="3"/>
  </si>
  <si>
    <t>共同冷蔵大井物流センター</t>
    <rPh sb="0" eb="2">
      <t>キョウドウ</t>
    </rPh>
    <rPh sb="2" eb="4">
      <t>レイゾウ</t>
    </rPh>
    <rPh sb="4" eb="6">
      <t>オオイ</t>
    </rPh>
    <rPh sb="6" eb="8">
      <t>ブツリュウ</t>
    </rPh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</si>
  <si>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</si>
  <si>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2"/>
  </si>
  <si>
    <t>山中産業八代倉庫</t>
  </si>
  <si>
    <t>熊本県八代市</t>
    <phoneticPr fontId="2"/>
  </si>
  <si>
    <t>前田運送E棟倉庫</t>
    <rPh sb="0" eb="2">
      <t>マエダ</t>
    </rPh>
    <rPh sb="2" eb="4">
      <t>ウンソウ</t>
    </rPh>
    <rPh sb="5" eb="6">
      <t>トウ</t>
    </rPh>
    <rPh sb="6" eb="8">
      <t>ソウコ</t>
    </rPh>
    <phoneticPr fontId="3"/>
  </si>
  <si>
    <t>三重県三重郡</t>
    <phoneticPr fontId="2"/>
  </si>
  <si>
    <t>日立建機函館営業所レンタル倉庫</t>
    <rPh sb="0" eb="2">
      <t>ヒタチ</t>
    </rPh>
    <phoneticPr fontId="3"/>
  </si>
  <si>
    <t>北海道北斗市</t>
    <phoneticPr fontId="2"/>
  </si>
  <si>
    <t>豊頃町農業協同組合肥料倉庫棟</t>
    <rPh sb="0" eb="2">
      <t>トヨコロ</t>
    </rPh>
    <phoneticPr fontId="3"/>
  </si>
  <si>
    <t>北海道中川郡</t>
    <phoneticPr fontId="2"/>
  </si>
  <si>
    <t>北海道中川郡</t>
    <phoneticPr fontId="2"/>
  </si>
  <si>
    <t>弘前倉庫五所川原倉庫</t>
    <rPh sb="4" eb="8">
      <t>ゴショガワラ</t>
    </rPh>
    <rPh sb="8" eb="10">
      <t>ソウコ</t>
    </rPh>
    <phoneticPr fontId="3"/>
  </si>
  <si>
    <t>青森県五所川原市</t>
    <phoneticPr fontId="2"/>
  </si>
  <si>
    <t>水産鮮度保持施設</t>
    <rPh sb="0" eb="2">
      <t>スイサン</t>
    </rPh>
    <rPh sb="2" eb="4">
      <t>センド</t>
    </rPh>
    <rPh sb="4" eb="6">
      <t>ホジ</t>
    </rPh>
    <rPh sb="6" eb="8">
      <t>シセツ</t>
    </rPh>
    <phoneticPr fontId="3"/>
  </si>
  <si>
    <t>丸山HD堂山新田倉庫</t>
  </si>
  <si>
    <t>静岡県菊川市</t>
    <phoneticPr fontId="2"/>
  </si>
  <si>
    <t>サンライズ産業花巻店第二倉庫</t>
  </si>
  <si>
    <t>岩手県花巻市</t>
    <phoneticPr fontId="2"/>
  </si>
  <si>
    <t>久保田工業本社倉庫棟</t>
    <rPh sb="7" eb="10">
      <t>ソウコトウ</t>
    </rPh>
    <phoneticPr fontId="3"/>
  </si>
  <si>
    <t>イトハラ水産朝酌商品セットセンター</t>
  </si>
  <si>
    <t>島根県松江市</t>
    <phoneticPr fontId="2"/>
  </si>
  <si>
    <t>JA会津よつば猪苗代物流合理化施設</t>
  </si>
  <si>
    <t>福島県耶麻郡</t>
    <phoneticPr fontId="2"/>
  </si>
  <si>
    <t>かどや製油第二工場（倉庫棟）</t>
    <rPh sb="10" eb="12">
      <t>ソウコ</t>
    </rPh>
    <rPh sb="12" eb="13">
      <t>トウ</t>
    </rPh>
    <phoneticPr fontId="2"/>
  </si>
  <si>
    <t>千葉県袖ヶ浦市</t>
    <phoneticPr fontId="2"/>
  </si>
  <si>
    <t>本田興業本社ビル（倉庫棟）</t>
    <rPh sb="9" eb="11">
      <t>ソウコ</t>
    </rPh>
    <rPh sb="11" eb="12">
      <t>トウ</t>
    </rPh>
    <phoneticPr fontId="2"/>
  </si>
  <si>
    <t>滋賀運送竜王物流センター</t>
  </si>
  <si>
    <t>太平洋セメント和歌山ＳＳ倉庫</t>
  </si>
  <si>
    <t>和歌山県和歌山市</t>
    <phoneticPr fontId="2"/>
  </si>
  <si>
    <t>スギヤマ紙業倉庫</t>
  </si>
  <si>
    <t>中川鋼管潮見町倉庫</t>
  </si>
  <si>
    <t>３階建</t>
    <rPh sb="1" eb="3">
      <t>ガイダテ</t>
    </rPh>
    <phoneticPr fontId="2"/>
  </si>
  <si>
    <t>JA山形全農庄内南部ライスステーション</t>
  </si>
  <si>
    <t>一柳運送倉庫</t>
  </si>
  <si>
    <t>川健川村商店倉庫</t>
  </si>
  <si>
    <t>トラストシステム</t>
  </si>
  <si>
    <t>TNF-D・T-BAGS</t>
    <phoneticPr fontId="2"/>
  </si>
  <si>
    <t>大丸防音茨城機材センター倉庫</t>
  </si>
  <si>
    <t>丸カ運送倉庫</t>
  </si>
  <si>
    <t>つくば市学園の森</t>
  </si>
  <si>
    <t>弘前倉庫五所川原倉庫</t>
    <rPh sb="2" eb="4">
      <t>ソウコ</t>
    </rPh>
    <phoneticPr fontId="2"/>
  </si>
  <si>
    <t>浪田商事農産物一時保管倉庫</t>
  </si>
  <si>
    <t>柳川合同西蒲池センター</t>
  </si>
  <si>
    <t>日幸産業運輸石狩第二物流センター</t>
  </si>
  <si>
    <t>朝日ヶ丘産業本地物流センター</t>
  </si>
  <si>
    <t>かりや愛知中央生活協同組合新物流センター</t>
  </si>
  <si>
    <t>日本海冷凍魚冷蔵庫</t>
    <rPh sb="0" eb="2">
      <t>ニッポン</t>
    </rPh>
    <rPh sb="2" eb="3">
      <t>カイ</t>
    </rPh>
    <rPh sb="3" eb="5">
      <t>レイトウ</t>
    </rPh>
    <rPh sb="5" eb="6">
      <t>サカナ</t>
    </rPh>
    <rPh sb="6" eb="9">
      <t>レイゾウコ</t>
    </rPh>
    <phoneticPr fontId="3"/>
  </si>
  <si>
    <t>日本ペイント防食コーティングス倉庫</t>
  </si>
  <si>
    <t>弘前倉庫五所川原倉庫</t>
  </si>
  <si>
    <t>中央物産伊勢原LC危険物倉庫</t>
  </si>
  <si>
    <t>JA全農中四国農薬危険物貯蔵施設　</t>
  </si>
  <si>
    <t>TNF-D・ハイブリッド</t>
    <phoneticPr fontId="2"/>
  </si>
  <si>
    <t>協栄倉庫F棟危険物倉庫</t>
  </si>
  <si>
    <t>東方町倉庫PJ</t>
  </si>
  <si>
    <t>JAごしょつがる米穀低温倉庫</t>
  </si>
  <si>
    <t>センコン物流新潟倉庫</t>
  </si>
  <si>
    <t>山陽海運倉庫棟</t>
  </si>
  <si>
    <t>弘前倉庫五所川原倉庫Ⅳ期</t>
  </si>
  <si>
    <t>エスラインギフ川口支店（Ⅱ期）</t>
    <rPh sb="13" eb="14">
      <t>キ</t>
    </rPh>
    <phoneticPr fontId="3"/>
  </si>
  <si>
    <t>埼玉県川口市</t>
    <phoneticPr fontId="2"/>
  </si>
  <si>
    <t>青森県上北郡</t>
    <phoneticPr fontId="2"/>
  </si>
  <si>
    <t>日本海冷凍魚㈱冷蔵庫（Ⅱ期）</t>
  </si>
  <si>
    <t>丸善運輸関西神戸東灘区倉庫</t>
  </si>
  <si>
    <t>オート化学北茨城工場倉庫</t>
    <rPh sb="3" eb="5">
      <t>カガク</t>
    </rPh>
    <rPh sb="5" eb="8">
      <t>キタイバラキ</t>
    </rPh>
    <rPh sb="8" eb="10">
      <t>コウジョウ</t>
    </rPh>
    <rPh sb="10" eb="12">
      <t>ソウコ</t>
    </rPh>
    <phoneticPr fontId="3"/>
  </si>
  <si>
    <t>JAみちのく村山大石田低温倉庫</t>
  </si>
  <si>
    <t>石巻物流センター</t>
  </si>
  <si>
    <t>カナモト小浜営業所</t>
  </si>
  <si>
    <t>エンドレス・テック函館市港町倉庫</t>
    <rPh sb="9" eb="12">
      <t>ハコダテシ</t>
    </rPh>
    <rPh sb="12" eb="14">
      <t>ミナトマチ</t>
    </rPh>
    <rPh sb="14" eb="16">
      <t>ソウコ</t>
    </rPh>
    <phoneticPr fontId="3"/>
  </si>
  <si>
    <t>レント中京管理センター</t>
    <rPh sb="3" eb="5">
      <t>チュウキョウ</t>
    </rPh>
    <rPh sb="5" eb="7">
      <t>カンリ</t>
    </rPh>
    <phoneticPr fontId="3"/>
  </si>
  <si>
    <t>２階建</t>
    <phoneticPr fontId="2"/>
  </si>
  <si>
    <t>和久楽MRC</t>
    <rPh sb="0" eb="2">
      <t>カズヒサ</t>
    </rPh>
    <rPh sb="2" eb="3">
      <t>ラク</t>
    </rPh>
    <phoneticPr fontId="3"/>
  </si>
  <si>
    <t>南九州酒販加治木支店</t>
  </si>
  <si>
    <t>鹿児島県姶良市</t>
    <rPh sb="0" eb="4">
      <t>カゴシマケン</t>
    </rPh>
    <rPh sb="4" eb="6">
      <t>アイラ</t>
    </rPh>
    <rPh sb="6" eb="7">
      <t>シ</t>
    </rPh>
    <phoneticPr fontId="2"/>
  </si>
  <si>
    <t>福島パッケージステーション</t>
  </si>
  <si>
    <t>福島県福島市</t>
    <rPh sb="0" eb="3">
      <t>フクシマケン</t>
    </rPh>
    <rPh sb="3" eb="6">
      <t>フクシマシ</t>
    </rPh>
    <phoneticPr fontId="2"/>
  </si>
  <si>
    <t>QC保存倉庫</t>
  </si>
  <si>
    <t>福岡県大牟田市</t>
    <rPh sb="0" eb="3">
      <t>フクオカケン</t>
    </rPh>
    <phoneticPr fontId="2"/>
  </si>
  <si>
    <t>エスラインギフ川口支店（Ⅲ期）</t>
  </si>
  <si>
    <t>埼玉県川口市</t>
  </si>
  <si>
    <t>ハーディック事務所・倉庫</t>
  </si>
  <si>
    <t>北海道石狩郡</t>
    <rPh sb="0" eb="3">
      <t>ホッカイドウ</t>
    </rPh>
    <rPh sb="3" eb="6">
      <t>イシカリグン</t>
    </rPh>
    <phoneticPr fontId="2"/>
  </si>
  <si>
    <t>三共理化工業倉庫</t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</si>
  <si>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</si>
  <si>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大阪大学自走式立体駐車場</t>
  </si>
  <si>
    <t>スーパービバホーム岩槻店駐車場①</t>
    <rPh sb="12" eb="15">
      <t>チュウシャジョウ</t>
    </rPh>
    <phoneticPr fontId="2"/>
  </si>
  <si>
    <t>スーパービバホーム岩槻店駐車場②</t>
    <rPh sb="12" eb="15">
      <t>チュウシャジョウ</t>
    </rPh>
    <phoneticPr fontId="2"/>
  </si>
  <si>
    <t>沖縄ブライダルプラン駐車場</t>
    <rPh sb="0" eb="2">
      <t>オキナワ</t>
    </rPh>
    <rPh sb="10" eb="13">
      <t>チュウシャジョウ</t>
    </rPh>
    <phoneticPr fontId="3"/>
  </si>
  <si>
    <t>させぼ五番街５街区駐車場</t>
    <rPh sb="3" eb="6">
      <t>ゴバンガイ</t>
    </rPh>
    <rPh sb="7" eb="9">
      <t>ガイク</t>
    </rPh>
    <rPh sb="9" eb="12">
      <t>チュウシャジョウ</t>
    </rPh>
    <phoneticPr fontId="3"/>
  </si>
  <si>
    <t>諏訪2丁目駐車場A棟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</si>
  <si>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諏訪3丁目駐車場B棟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</si>
  <si>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諏訪4丁目駐車場C棟</t>
    <rPh sb="0" eb="2">
      <t>スワ</t>
    </rPh>
    <rPh sb="3" eb="5">
      <t>チョウメ</t>
    </rPh>
    <rPh sb="5" eb="8">
      <t>チュウシャジョウ</t>
    </rPh>
    <rPh sb="9" eb="10">
      <t>トウ</t>
    </rPh>
    <phoneticPr fontId="3"/>
  </si>
  <si>
    <t>新日鉄寮駐車場</t>
    <rPh sb="0" eb="3">
      <t>シンニッテツ</t>
    </rPh>
    <rPh sb="3" eb="4">
      <t>リョウ</t>
    </rPh>
    <rPh sb="4" eb="7">
      <t>チュウシャジョウ</t>
    </rPh>
    <phoneticPr fontId="3"/>
  </si>
  <si>
    <t>サンタウンプラザ駐車場</t>
    <rPh sb="8" eb="11">
      <t>チュウシャジョウ</t>
    </rPh>
    <phoneticPr fontId="3"/>
  </si>
  <si>
    <t>亀岡大井町ストックヤード（駐車場棟）</t>
    <rPh sb="13" eb="16">
      <t>チュウシャジョウ</t>
    </rPh>
    <phoneticPr fontId="2"/>
  </si>
  <si>
    <t>駐車場</t>
    <phoneticPr fontId="2"/>
  </si>
  <si>
    <t>岩国錦帯橋空港立体駐車場</t>
  </si>
  <si>
    <t>西宮マリナパークシティ自走式駐車場</t>
    <rPh sb="0" eb="2">
      <t>ニシノミヤ</t>
    </rPh>
    <rPh sb="11" eb="14">
      <t>ジソウシキ</t>
    </rPh>
    <rPh sb="14" eb="17">
      <t>チュウシャジョウ</t>
    </rPh>
    <phoneticPr fontId="3"/>
  </si>
  <si>
    <t>兵庫県西宮市</t>
    <phoneticPr fontId="2"/>
  </si>
  <si>
    <t>HTB駐車場　ヒルトンホテル東京ベイ駐車場</t>
    <phoneticPr fontId="2"/>
  </si>
  <si>
    <t>１層２段</t>
    <rPh sb="1" eb="2">
      <t>ソウ</t>
    </rPh>
    <rPh sb="3" eb="4">
      <t>ダン</t>
    </rPh>
    <phoneticPr fontId="2"/>
  </si>
  <si>
    <t>原町田6丁目駐車場</t>
  </si>
  <si>
    <t>駐車場</t>
    <phoneticPr fontId="2"/>
  </si>
  <si>
    <t>４層５段</t>
    <rPh sb="1" eb="2">
      <t>ソウ</t>
    </rPh>
    <rPh sb="3" eb="4">
      <t>ダン</t>
    </rPh>
    <phoneticPr fontId="2"/>
  </si>
  <si>
    <t>ホクガン駐車場</t>
  </si>
  <si>
    <t>２層３段</t>
    <rPh sb="1" eb="2">
      <t>ソウ</t>
    </rPh>
    <rPh sb="3" eb="4">
      <t>ダン</t>
    </rPh>
    <phoneticPr fontId="2"/>
  </si>
  <si>
    <t>ジャムフレンドクラブむつ十二林店</t>
  </si>
  <si>
    <t>１層２段</t>
    <phoneticPr fontId="2"/>
  </si>
  <si>
    <t>ホテルグランビュー高崎駐車場</t>
  </si>
  <si>
    <t>NHKラジオ局</t>
    <rPh sb="6" eb="7">
      <t>キョク</t>
    </rPh>
    <phoneticPr fontId="3"/>
  </si>
  <si>
    <t>地下</t>
    <phoneticPr fontId="2"/>
  </si>
  <si>
    <t>ハイブリッド</t>
    <phoneticPr fontId="2"/>
  </si>
  <si>
    <t>油脂タンク（Ⅰ期）</t>
  </si>
  <si>
    <t>油脂タンク（Ⅱ期）</t>
    <rPh sb="0" eb="2">
      <t>ユシ</t>
    </rPh>
    <rPh sb="7" eb="8">
      <t>キ</t>
    </rPh>
    <phoneticPr fontId="3"/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</si>
  <si>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3"/>
  </si>
  <si>
    <t>群馬県邑楽郡</t>
    <phoneticPr fontId="2"/>
  </si>
  <si>
    <t>-</t>
    <phoneticPr fontId="2"/>
  </si>
  <si>
    <t>かどや製油第二工場（貯留施設）</t>
    <rPh sb="10" eb="12">
      <t>チョリュウ</t>
    </rPh>
    <rPh sb="12" eb="14">
      <t>シセツ</t>
    </rPh>
    <phoneticPr fontId="2"/>
  </si>
  <si>
    <t>千葉県袖ヶ浦市</t>
    <phoneticPr fontId="2"/>
  </si>
  <si>
    <t>トーエネック伊勢営業所</t>
    <rPh sb="8" eb="11">
      <t>エイギョウショ</t>
    </rPh>
    <phoneticPr fontId="3"/>
  </si>
  <si>
    <t>WT</t>
    <phoneticPr fontId="2"/>
  </si>
  <si>
    <t>ディスカウントストア</t>
    <phoneticPr fontId="2"/>
  </si>
  <si>
    <t>セリアフレスポ境港店</t>
  </si>
  <si>
    <t>MEGAドン・キホーテ岐阜瑞穂店</t>
    <rPh sb="11" eb="13">
      <t>ギフ</t>
    </rPh>
    <rPh sb="13" eb="15">
      <t>ミズホ</t>
    </rPh>
    <rPh sb="15" eb="16">
      <t>テン</t>
    </rPh>
    <phoneticPr fontId="3"/>
  </si>
  <si>
    <t>MEGAドン・キホーテ 宜野湾店</t>
  </si>
  <si>
    <t>ディスカウントストア</t>
    <phoneticPr fontId="2"/>
  </si>
  <si>
    <t>ディスカウントストア</t>
    <phoneticPr fontId="2"/>
  </si>
  <si>
    <t>ドン・キホーテ弘前店</t>
    <rPh sb="7" eb="9">
      <t>ヒロサキ</t>
    </rPh>
    <rPh sb="9" eb="10">
      <t>テン</t>
    </rPh>
    <phoneticPr fontId="3"/>
  </si>
  <si>
    <t>ディスカウントストア</t>
    <phoneticPr fontId="2"/>
  </si>
  <si>
    <t>MEGAドン・キホーテうるま店</t>
    <rPh sb="14" eb="15">
      <t>テン</t>
    </rPh>
    <phoneticPr fontId="3"/>
  </si>
  <si>
    <t>MEGAドン・キホーテ菊陽店</t>
  </si>
  <si>
    <t>２階建</t>
    <phoneticPr fontId="2"/>
  </si>
  <si>
    <t>ダイソーベルクス墨田鐘ヶ淵店</t>
  </si>
  <si>
    <t>MEGAドン・キホーテ都城店</t>
    <rPh sb="11" eb="13">
      <t>ミヤコノジョウ</t>
    </rPh>
    <rPh sb="13" eb="14">
      <t>テン</t>
    </rPh>
    <phoneticPr fontId="3"/>
  </si>
  <si>
    <t>2014.10</t>
    <phoneticPr fontId="2"/>
  </si>
  <si>
    <t>ラ・ムー和歌山西浜店</t>
    <rPh sb="4" eb="7">
      <t>ワカヤマ</t>
    </rPh>
    <rPh sb="7" eb="9">
      <t>ニシハマ</t>
    </rPh>
    <rPh sb="9" eb="10">
      <t>テン</t>
    </rPh>
    <phoneticPr fontId="3"/>
  </si>
  <si>
    <t>ディスカウントストア</t>
    <phoneticPr fontId="2"/>
  </si>
  <si>
    <t>平屋建</t>
    <phoneticPr fontId="2"/>
  </si>
  <si>
    <t>MEGAドン・キホーテ千種香流店</t>
    <rPh sb="13" eb="14">
      <t>カオ</t>
    </rPh>
    <rPh sb="14" eb="15">
      <t>ナガ</t>
    </rPh>
    <rPh sb="15" eb="16">
      <t>テン</t>
    </rPh>
    <phoneticPr fontId="2"/>
  </si>
  <si>
    <t>ディスカウントストア</t>
    <phoneticPr fontId="2"/>
  </si>
  <si>
    <t>ヤマザワ村山駅西店貸店舗（ダイソー様）</t>
    <phoneticPr fontId="2"/>
  </si>
  <si>
    <t>ディスカウントストア</t>
    <phoneticPr fontId="2"/>
  </si>
  <si>
    <t>ダイレックス三原宮浦店</t>
    <rPh sb="6" eb="8">
      <t>ミハラ</t>
    </rPh>
    <rPh sb="8" eb="10">
      <t>ミヤウラ</t>
    </rPh>
    <rPh sb="10" eb="11">
      <t>テン</t>
    </rPh>
    <phoneticPr fontId="3"/>
  </si>
  <si>
    <t>TNF-D</t>
    <phoneticPr fontId="2"/>
  </si>
  <si>
    <t>ダイレックス相生店</t>
  </si>
  <si>
    <t>S造</t>
    <phoneticPr fontId="2"/>
  </si>
  <si>
    <t>MEGAドン・キホーテ甲府店</t>
    <rPh sb="11" eb="14">
      <t>コウフテン</t>
    </rPh>
    <phoneticPr fontId="2"/>
  </si>
  <si>
    <t>山梨県甲府市</t>
    <phoneticPr fontId="2"/>
  </si>
  <si>
    <t>ダイソー西舞鶴店</t>
    <rPh sb="4" eb="5">
      <t>ニシ</t>
    </rPh>
    <rPh sb="5" eb="7">
      <t>マイヅル</t>
    </rPh>
    <rPh sb="7" eb="8">
      <t>ミセ</t>
    </rPh>
    <phoneticPr fontId="3"/>
  </si>
  <si>
    <t>ディスカウントストア</t>
    <phoneticPr fontId="2"/>
  </si>
  <si>
    <t>ドラッグストア</t>
    <phoneticPr fontId="2"/>
  </si>
  <si>
    <t>ひまわり・エヴリィ可部店</t>
  </si>
  <si>
    <t>ひまわり東深津店</t>
  </si>
  <si>
    <t>ひまわり中庄店</t>
  </si>
  <si>
    <t>ドラッグストア</t>
    <phoneticPr fontId="2"/>
  </si>
  <si>
    <t>ウェルネス安来店</t>
  </si>
  <si>
    <t>ZAGZAG乙島店　</t>
    <rPh sb="6" eb="7">
      <t>オツ</t>
    </rPh>
    <rPh sb="7" eb="8">
      <t>シマ</t>
    </rPh>
    <rPh sb="8" eb="9">
      <t>テン</t>
    </rPh>
    <phoneticPr fontId="3"/>
  </si>
  <si>
    <t>ドラッグストア</t>
    <phoneticPr fontId="2"/>
  </si>
  <si>
    <t>ウォンツ西大寺店</t>
    <rPh sb="4" eb="7">
      <t>サイダイジ</t>
    </rPh>
    <rPh sb="7" eb="8">
      <t>テン</t>
    </rPh>
    <phoneticPr fontId="3"/>
  </si>
  <si>
    <t>コスモス薬品西大寺店</t>
    <rPh sb="4" eb="6">
      <t>ヤクヒン</t>
    </rPh>
    <rPh sb="6" eb="9">
      <t>サイダイジ</t>
    </rPh>
    <rPh sb="9" eb="10">
      <t>テン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</si>
  <si>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</si>
  <si>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ウエルシア薬局川口峯店</t>
    <rPh sb="5" eb="7">
      <t>ヤッキョク</t>
    </rPh>
    <rPh sb="7" eb="9">
      <t>カワグチ</t>
    </rPh>
    <rPh sb="9" eb="10">
      <t>ミネ</t>
    </rPh>
    <rPh sb="10" eb="11">
      <t>テン</t>
    </rPh>
    <phoneticPr fontId="3"/>
  </si>
  <si>
    <t>ドラッグストア</t>
    <phoneticPr fontId="2"/>
  </si>
  <si>
    <t>ウエルシア薬局松本高宮西店</t>
    <rPh sb="5" eb="7">
      <t>ヤッキョク</t>
    </rPh>
    <rPh sb="7" eb="9">
      <t>マツモト</t>
    </rPh>
    <rPh sb="9" eb="11">
      <t>タカミヤ</t>
    </rPh>
    <rPh sb="11" eb="12">
      <t>ニシ</t>
    </rPh>
    <rPh sb="12" eb="13">
      <t>テン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</si>
  <si>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</si>
  <si>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ドラッグストア</t>
    <phoneticPr fontId="2"/>
  </si>
  <si>
    <t>ウエルシア東川口店</t>
    <rPh sb="5" eb="8">
      <t>ヒガシカワグチ</t>
    </rPh>
    <rPh sb="8" eb="9">
      <t>テン</t>
    </rPh>
    <phoneticPr fontId="3"/>
  </si>
  <si>
    <t>寺島薬局下妻田下店</t>
    <rPh sb="0" eb="2">
      <t>テラシマ</t>
    </rPh>
    <rPh sb="2" eb="4">
      <t>ヤッキョク</t>
    </rPh>
    <rPh sb="4" eb="5">
      <t>シタ</t>
    </rPh>
    <rPh sb="5" eb="6">
      <t>ツマ</t>
    </rPh>
    <rPh sb="6" eb="7">
      <t>タ</t>
    </rPh>
    <rPh sb="7" eb="8">
      <t>シタ</t>
    </rPh>
    <rPh sb="8" eb="9">
      <t>テン</t>
    </rPh>
    <phoneticPr fontId="3"/>
  </si>
  <si>
    <t>ドラッグストア</t>
    <phoneticPr fontId="2"/>
  </si>
  <si>
    <t>ウエルシア八千代大和田</t>
    <rPh sb="5" eb="8">
      <t>ヤチヨ</t>
    </rPh>
    <rPh sb="8" eb="11">
      <t>オオワダ</t>
    </rPh>
    <phoneticPr fontId="3"/>
  </si>
  <si>
    <t>ウエルシア土気店</t>
    <rPh sb="5" eb="7">
      <t>トケ</t>
    </rPh>
    <rPh sb="7" eb="8">
      <t>テン</t>
    </rPh>
    <phoneticPr fontId="3"/>
  </si>
  <si>
    <t>寺島薬局土浦田中店</t>
    <rPh sb="0" eb="2">
      <t>テラシマ</t>
    </rPh>
    <rPh sb="2" eb="4">
      <t>ヤッキョク</t>
    </rPh>
    <rPh sb="4" eb="6">
      <t>ツチウラ</t>
    </rPh>
    <rPh sb="6" eb="8">
      <t>タナカ</t>
    </rPh>
    <rPh sb="8" eb="9">
      <t>テン</t>
    </rPh>
    <phoneticPr fontId="4"/>
  </si>
  <si>
    <t>ウエルシア君津西坂田店</t>
    <rPh sb="5" eb="7">
      <t>キミツ</t>
    </rPh>
    <rPh sb="7" eb="8">
      <t>ニシ</t>
    </rPh>
    <rPh sb="8" eb="10">
      <t>サカタ</t>
    </rPh>
    <rPh sb="10" eb="11">
      <t>テン</t>
    </rPh>
    <phoneticPr fontId="4"/>
  </si>
  <si>
    <t>ZAGZAG高松春日店</t>
    <rPh sb="6" eb="8">
      <t>タカマツ</t>
    </rPh>
    <rPh sb="8" eb="11">
      <t>カスガテン</t>
    </rPh>
    <phoneticPr fontId="3"/>
  </si>
  <si>
    <t>2010.10</t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</si>
  <si>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</si>
  <si>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ドラッグてらしまかすみがうら大和田店</t>
    <rPh sb="14" eb="18">
      <t>オオワダテン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</si>
  <si>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</si>
  <si>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ウエルシア薬局新潟大学前店</t>
    <rPh sb="5" eb="7">
      <t>ヤッキョク</t>
    </rPh>
    <phoneticPr fontId="3"/>
  </si>
  <si>
    <t>ウエルシア薬局つくば研究学園店</t>
    <rPh sb="5" eb="7">
      <t>ヤッキョク</t>
    </rPh>
    <phoneticPr fontId="3"/>
  </si>
  <si>
    <t>V・ドラッグ大垣岩宿店</t>
    <rPh sb="6" eb="8">
      <t>オオガキ</t>
    </rPh>
    <rPh sb="8" eb="11">
      <t>イワジュクテン</t>
    </rPh>
    <phoneticPr fontId="3"/>
  </si>
  <si>
    <t>ドラッグストア</t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</si>
  <si>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</si>
  <si>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セイムス春日部店</t>
    <rPh sb="4" eb="7">
      <t>カスカベ</t>
    </rPh>
    <rPh sb="7" eb="8">
      <t>テン</t>
    </rPh>
    <phoneticPr fontId="3"/>
  </si>
  <si>
    <t>クリエイトS・D寒川倉見店</t>
    <rPh sb="8" eb="10">
      <t>サムカワ</t>
    </rPh>
    <rPh sb="10" eb="12">
      <t>クラミ</t>
    </rPh>
    <rPh sb="12" eb="13">
      <t>テン</t>
    </rPh>
    <phoneticPr fontId="3"/>
  </si>
  <si>
    <t>ウェルネス出雲ドーム北店</t>
    <rPh sb="5" eb="7">
      <t>イズモ</t>
    </rPh>
    <rPh sb="10" eb="11">
      <t>キタ</t>
    </rPh>
    <rPh sb="11" eb="12">
      <t>テン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</si>
  <si>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</si>
  <si>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</si>
  <si>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</si>
  <si>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サンドラッグ鏡島店</t>
    <rPh sb="6" eb="7">
      <t>カガミ</t>
    </rPh>
    <rPh sb="7" eb="8">
      <t>シマ</t>
    </rPh>
    <rPh sb="8" eb="9">
      <t>テン</t>
    </rPh>
    <phoneticPr fontId="3"/>
  </si>
  <si>
    <t>ドラッグストア</t>
    <phoneticPr fontId="2"/>
  </si>
  <si>
    <t>ドラックヤマザワ旭新町店</t>
    <rPh sb="8" eb="11">
      <t>アサヒシンマチ</t>
    </rPh>
    <rPh sb="11" eb="12">
      <t>テン</t>
    </rPh>
    <phoneticPr fontId="3"/>
  </si>
  <si>
    <t>V・ドラッグ中切店</t>
    <rPh sb="6" eb="7">
      <t>ナカ</t>
    </rPh>
    <rPh sb="7" eb="8">
      <t>キリ</t>
    </rPh>
    <rPh sb="8" eb="9">
      <t>テン</t>
    </rPh>
    <phoneticPr fontId="3"/>
  </si>
  <si>
    <t>キリン堂助任橋店</t>
    <rPh sb="3" eb="4">
      <t>ドウ</t>
    </rPh>
    <rPh sb="4" eb="5">
      <t>スケ</t>
    </rPh>
    <rPh sb="5" eb="6">
      <t>ニン</t>
    </rPh>
    <rPh sb="6" eb="7">
      <t>ハシ</t>
    </rPh>
    <rPh sb="7" eb="8">
      <t>テン</t>
    </rPh>
    <phoneticPr fontId="3"/>
  </si>
  <si>
    <t>ツルハドラッグ新海町店</t>
    <rPh sb="7" eb="9">
      <t>シンカイ</t>
    </rPh>
    <rPh sb="9" eb="10">
      <t>マチ</t>
    </rPh>
    <rPh sb="10" eb="11">
      <t>テン</t>
    </rPh>
    <phoneticPr fontId="3"/>
  </si>
  <si>
    <t>ドラッグストア</t>
    <phoneticPr fontId="2"/>
  </si>
  <si>
    <t>ZAGZAG津山小原店</t>
    <rPh sb="6" eb="8">
      <t>ツヤマ</t>
    </rPh>
    <rPh sb="8" eb="10">
      <t>オバラ</t>
    </rPh>
    <rPh sb="10" eb="11">
      <t>テン</t>
    </rPh>
    <phoneticPr fontId="3"/>
  </si>
  <si>
    <t>ツルハ天童芳賀店</t>
    <rPh sb="3" eb="5">
      <t>テンドウ</t>
    </rPh>
    <rPh sb="5" eb="6">
      <t>ヨシ</t>
    </rPh>
    <rPh sb="6" eb="7">
      <t>ガ</t>
    </rPh>
    <rPh sb="7" eb="8">
      <t>テン</t>
    </rPh>
    <phoneticPr fontId="3"/>
  </si>
  <si>
    <t>ドラッグセイムス足立保木間店</t>
    <rPh sb="8" eb="10">
      <t>アダチ</t>
    </rPh>
    <rPh sb="10" eb="11">
      <t>ホ</t>
    </rPh>
    <rPh sb="11" eb="12">
      <t>キ</t>
    </rPh>
    <rPh sb="12" eb="13">
      <t>マ</t>
    </rPh>
    <rPh sb="13" eb="14">
      <t>テン</t>
    </rPh>
    <phoneticPr fontId="3"/>
  </si>
  <si>
    <t>ドラッグコスモス阿南店</t>
    <rPh sb="8" eb="10">
      <t>アナン</t>
    </rPh>
    <rPh sb="10" eb="11">
      <t>ミセ</t>
    </rPh>
    <phoneticPr fontId="3"/>
  </si>
  <si>
    <t>ドラッグストア</t>
    <phoneticPr fontId="2"/>
  </si>
  <si>
    <t>V・ドラッグ美浜店</t>
    <rPh sb="6" eb="7">
      <t>ミ</t>
    </rPh>
    <rPh sb="7" eb="8">
      <t>ハマ</t>
    </rPh>
    <rPh sb="8" eb="9">
      <t>テン</t>
    </rPh>
    <phoneticPr fontId="3"/>
  </si>
  <si>
    <t>ドラッグセイムス天神橋店</t>
    <rPh sb="8" eb="10">
      <t>テンジン</t>
    </rPh>
    <rPh sb="10" eb="11">
      <t>ハシ</t>
    </rPh>
    <rPh sb="11" eb="12">
      <t>テン</t>
    </rPh>
    <phoneticPr fontId="3"/>
  </si>
  <si>
    <t>V・ドラッグ蓮花寺店</t>
    <rPh sb="6" eb="9">
      <t>レンゲジ</t>
    </rPh>
    <rPh sb="9" eb="10">
      <t>テン</t>
    </rPh>
    <phoneticPr fontId="3"/>
  </si>
  <si>
    <t>ドラッグヤマザワ花沢店</t>
    <rPh sb="10" eb="11">
      <t>テン</t>
    </rPh>
    <phoneticPr fontId="2"/>
  </si>
  <si>
    <t>V・ドラッグ松任東店</t>
    <rPh sb="6" eb="8">
      <t>マツトウ</t>
    </rPh>
    <rPh sb="8" eb="9">
      <t>ヒガシ</t>
    </rPh>
    <rPh sb="9" eb="10">
      <t>テン</t>
    </rPh>
    <phoneticPr fontId="3"/>
  </si>
  <si>
    <t>ドラッグセイムス稲葉店</t>
    <rPh sb="8" eb="10">
      <t>イナバ</t>
    </rPh>
    <rPh sb="10" eb="11">
      <t>テン</t>
    </rPh>
    <phoneticPr fontId="3"/>
  </si>
  <si>
    <t>ツルハドラッグ河北店</t>
    <rPh sb="7" eb="9">
      <t>カワキタ</t>
    </rPh>
    <rPh sb="9" eb="10">
      <t>テン</t>
    </rPh>
    <phoneticPr fontId="3"/>
  </si>
  <si>
    <t>ツルハドラッグ大内店</t>
    <rPh sb="9" eb="10">
      <t>テン</t>
    </rPh>
    <phoneticPr fontId="2"/>
  </si>
  <si>
    <t>くすりのレディ井口店</t>
  </si>
  <si>
    <t>ドラッグストア</t>
    <phoneticPr fontId="2"/>
  </si>
  <si>
    <t>V・ドラッグ蟹江店</t>
    <rPh sb="8" eb="9">
      <t>テン</t>
    </rPh>
    <phoneticPr fontId="2"/>
  </si>
  <si>
    <t>V・ドラッグ長島店</t>
    <rPh sb="8" eb="9">
      <t>テン</t>
    </rPh>
    <phoneticPr fontId="2"/>
  </si>
  <si>
    <t>ウェルネス出雲中野店</t>
    <rPh sb="5" eb="7">
      <t>イズモ</t>
    </rPh>
    <phoneticPr fontId="3"/>
  </si>
  <si>
    <t>V・ドラッグ武豊店</t>
    <rPh sb="8" eb="9">
      <t>テン</t>
    </rPh>
    <phoneticPr fontId="2"/>
  </si>
  <si>
    <t>ドラッグユタカ南陽店</t>
    <rPh sb="9" eb="10">
      <t>テン</t>
    </rPh>
    <phoneticPr fontId="2"/>
  </si>
  <si>
    <t>平屋建</t>
    <phoneticPr fontId="2"/>
  </si>
  <si>
    <t>V・ドラッグ越前店</t>
    <rPh sb="8" eb="9">
      <t>テン</t>
    </rPh>
    <phoneticPr fontId="2"/>
  </si>
  <si>
    <t>ドラッグセイムス吉川さくら通り店</t>
    <rPh sb="15" eb="16">
      <t>テン</t>
    </rPh>
    <phoneticPr fontId="2"/>
  </si>
  <si>
    <t>薬王堂由利本荘大内店</t>
  </si>
  <si>
    <t>薬王堂由利本荘荒町店</t>
    <rPh sb="9" eb="10">
      <t>テン</t>
    </rPh>
    <phoneticPr fontId="2"/>
  </si>
  <si>
    <t>V・ドラッグ大垣西店</t>
    <rPh sb="9" eb="10">
      <t>テン</t>
    </rPh>
    <phoneticPr fontId="2"/>
  </si>
  <si>
    <t>ツルハドラッグ村山西店</t>
    <rPh sb="9" eb="10">
      <t>ニシ</t>
    </rPh>
    <rPh sb="10" eb="11">
      <t>テン</t>
    </rPh>
    <phoneticPr fontId="2"/>
  </si>
  <si>
    <t>V・ドラッグ笠松店</t>
    <rPh sb="8" eb="9">
      <t>テン</t>
    </rPh>
    <phoneticPr fontId="2"/>
  </si>
  <si>
    <t>V・ドラッグ二瀬店</t>
    <rPh sb="8" eb="9">
      <t>テン</t>
    </rPh>
    <phoneticPr fontId="2"/>
  </si>
  <si>
    <t>ツルハドラッグ直川</t>
  </si>
  <si>
    <t>ツルハドラッグ蛇田店</t>
  </si>
  <si>
    <t>ベルクス西新井西店</t>
  </si>
  <si>
    <t>V・ドラッグ今池店</t>
  </si>
  <si>
    <t>ツルハドラッグ登米加賀野店</t>
  </si>
  <si>
    <t>Ｖ・ｄｒｕｇ中部薬品岐阜県庁西店</t>
    <phoneticPr fontId="2"/>
  </si>
  <si>
    <t>平屋建</t>
    <phoneticPr fontId="2"/>
  </si>
  <si>
    <t>薬王堂気仙沼鹿折店</t>
    <phoneticPr fontId="2"/>
  </si>
  <si>
    <t>ドラッグストア</t>
    <phoneticPr fontId="2"/>
  </si>
  <si>
    <t>Vドラッグ　刈谷下重原店</t>
    <phoneticPr fontId="2"/>
  </si>
  <si>
    <t>薬王堂五所川原稲実店</t>
    <rPh sb="7" eb="8">
      <t>イネ</t>
    </rPh>
    <rPh sb="8" eb="9">
      <t>ミ</t>
    </rPh>
    <rPh sb="9" eb="10">
      <t>テン</t>
    </rPh>
    <phoneticPr fontId="2"/>
  </si>
  <si>
    <t>ZAGZAG向島店</t>
  </si>
  <si>
    <t>V・ドラッグ北丸子店</t>
  </si>
  <si>
    <t>V・ドラッグ日進赤池店</t>
  </si>
  <si>
    <t>ツルハドラッグ紀三井寺店</t>
  </si>
  <si>
    <t>サトー商会南小泉店</t>
    <rPh sb="3" eb="5">
      <t>ショウカイ</t>
    </rPh>
    <rPh sb="5" eb="6">
      <t>ミナミ</t>
    </rPh>
    <rPh sb="6" eb="8">
      <t>コイズミ</t>
    </rPh>
    <rPh sb="8" eb="9">
      <t>テン</t>
    </rPh>
    <phoneticPr fontId="2"/>
  </si>
  <si>
    <t>ツルハドラッグ鹿島台店</t>
  </si>
  <si>
    <t>セイムス古川東店</t>
  </si>
  <si>
    <t>ツルハドラッグ南幌店</t>
  </si>
  <si>
    <t>クリエイトS・D足立綾瀬店</t>
    <rPh sb="8" eb="10">
      <t>アダチ</t>
    </rPh>
    <rPh sb="10" eb="13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</si>
  <si>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</si>
  <si>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</si>
  <si>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</si>
  <si>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</si>
  <si>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</si>
  <si>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2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</si>
  <si>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</si>
  <si>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2"/>
  </si>
  <si>
    <t>V・ドラッグ宝神店</t>
    <rPh sb="6" eb="7">
      <t>タカラ</t>
    </rPh>
    <rPh sb="7" eb="8">
      <t>カミ</t>
    </rPh>
    <rPh sb="8" eb="9">
      <t>テン</t>
    </rPh>
    <phoneticPr fontId="3"/>
  </si>
  <si>
    <t>S造</t>
    <phoneticPr fontId="2"/>
  </si>
  <si>
    <t>ツルハドラッグ宮城山元店</t>
    <rPh sb="7" eb="9">
      <t>ミヤギ</t>
    </rPh>
    <rPh sb="9" eb="11">
      <t>ヤマモト</t>
    </rPh>
    <rPh sb="11" eb="12">
      <t>テン</t>
    </rPh>
    <phoneticPr fontId="3"/>
  </si>
  <si>
    <t>宮城県亘理郡</t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</si>
  <si>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</si>
  <si>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ハイブリッド</t>
    <phoneticPr fontId="2"/>
  </si>
  <si>
    <t>クリエイトS・D川和町店</t>
    <rPh sb="11" eb="12">
      <t>テン</t>
    </rPh>
    <phoneticPr fontId="3"/>
  </si>
  <si>
    <t>V・ドラッグ川越店</t>
    <rPh sb="6" eb="8">
      <t>カワゴエ</t>
    </rPh>
    <rPh sb="8" eb="9">
      <t>テン</t>
    </rPh>
    <phoneticPr fontId="3"/>
  </si>
  <si>
    <t>クリエイトS・D横浜別所五丁目店</t>
  </si>
  <si>
    <t>神奈川県横浜市</t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</si>
  <si>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</si>
  <si>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S造</t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</si>
  <si>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</si>
  <si>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ツルハドラッグ南気仙沼店</t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</si>
  <si>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</si>
  <si>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</si>
  <si>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</si>
  <si>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</si>
  <si>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ツルハドラッグ富谷ひより台店</t>
  </si>
  <si>
    <t>ツルハドラッグ甲府向町店</t>
  </si>
  <si>
    <t>山梨県甲府市</t>
    <phoneticPr fontId="2"/>
  </si>
  <si>
    <t>スギ薬局江戸川瑞江店</t>
  </si>
  <si>
    <t>東京都江戸川区</t>
    <phoneticPr fontId="2"/>
  </si>
  <si>
    <t>ツルハドラッグ函館湯川西店</t>
    <rPh sb="7" eb="9">
      <t>ハコダテ</t>
    </rPh>
    <rPh sb="9" eb="11">
      <t>ユカワ</t>
    </rPh>
    <rPh sb="11" eb="12">
      <t>ニシ</t>
    </rPh>
    <rPh sb="12" eb="13">
      <t>テン</t>
    </rPh>
    <phoneticPr fontId="3"/>
  </si>
  <si>
    <t>クリエイトS･D栄鍛冶ヶ谷店</t>
  </si>
  <si>
    <t>ツルハドラッグ村上西店</t>
  </si>
  <si>
    <t>新潟県新潟市</t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</si>
  <si>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</si>
  <si>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2"/>
  </si>
  <si>
    <t>ツルハドラッグ宮城村田店</t>
  </si>
  <si>
    <t>ハイブリッド</t>
    <phoneticPr fontId="2"/>
  </si>
  <si>
    <t>ドラッグセイムス上尾井戸木店</t>
    <rPh sb="12" eb="13">
      <t>キ</t>
    </rPh>
    <phoneticPr fontId="3"/>
  </si>
  <si>
    <t>ツルハドラッグ新発田緑町店</t>
  </si>
  <si>
    <t>ツルハドラッグ新発田緑町店（外構）</t>
    <rPh sb="14" eb="16">
      <t>ガイコウ</t>
    </rPh>
    <phoneticPr fontId="2"/>
  </si>
  <si>
    <t>ドラッグストア</t>
    <phoneticPr fontId="2"/>
  </si>
  <si>
    <t>-</t>
    <phoneticPr fontId="2"/>
  </si>
  <si>
    <t>薬王堂にかほ象潟店</t>
  </si>
  <si>
    <t>クスリのアオキ潟端店</t>
    <rPh sb="7" eb="8">
      <t>ガタ</t>
    </rPh>
    <rPh sb="8" eb="9">
      <t>ハタ</t>
    </rPh>
    <rPh sb="9" eb="10">
      <t>テン</t>
    </rPh>
    <phoneticPr fontId="3"/>
  </si>
  <si>
    <t>石川県河北郡</t>
  </si>
  <si>
    <t>ツルハドラッグ大河原小島店</t>
  </si>
  <si>
    <t>V･ドラッグ千種公園北店</t>
  </si>
  <si>
    <t>ツルハドラッグ百合が原店</t>
  </si>
  <si>
    <t>ドラッグストア</t>
    <phoneticPr fontId="2"/>
  </si>
  <si>
    <t>V・ドラッグ蘇原店</t>
  </si>
  <si>
    <t>ドラッグストア</t>
    <phoneticPr fontId="2"/>
  </si>
  <si>
    <t>ゲンキー羽咋太田店</t>
  </si>
  <si>
    <t>V・ドラッグ半田乙川店</t>
  </si>
  <si>
    <t>秋田県山本郡</t>
    <phoneticPr fontId="2"/>
  </si>
  <si>
    <t>クリエイトS・D厚木旭町店</t>
  </si>
  <si>
    <t>TNF-D・ハイブリッド</t>
    <phoneticPr fontId="2"/>
  </si>
  <si>
    <t>V・ドラッグ豊田東山店</t>
  </si>
  <si>
    <t>V・ドラッグ岡崎医療センター前薬局</t>
    <rPh sb="8" eb="10">
      <t>イリョウ</t>
    </rPh>
    <rPh sb="14" eb="15">
      <t>マエ</t>
    </rPh>
    <rPh sb="15" eb="17">
      <t>ヤッキョク</t>
    </rPh>
    <phoneticPr fontId="16"/>
  </si>
  <si>
    <t>薬王堂角館下菅沢店</t>
  </si>
  <si>
    <t>ヤマザワ谷地店</t>
  </si>
  <si>
    <t>ツルハドラッグ新川3条店</t>
    <rPh sb="7" eb="9">
      <t>シンカワ</t>
    </rPh>
    <rPh sb="10" eb="11">
      <t>ジョウ</t>
    </rPh>
    <rPh sb="11" eb="12">
      <t>ミセ</t>
    </rPh>
    <phoneticPr fontId="3"/>
  </si>
  <si>
    <t>ツルハドラッグ大槌店</t>
    <rPh sb="7" eb="10">
      <t>オオツチテン</t>
    </rPh>
    <phoneticPr fontId="3"/>
  </si>
  <si>
    <t>ツルハドラッグ角館店</t>
  </si>
  <si>
    <t>V・ドラッグ鳴子北店</t>
  </si>
  <si>
    <t>ツルハドラッグ青森本町４丁目店</t>
  </si>
  <si>
    <t>スギ薬局 都島中通店</t>
  </si>
  <si>
    <t>小坂町豚舎</t>
    <rPh sb="0" eb="2">
      <t>コサカ</t>
    </rPh>
    <rPh sb="2" eb="3">
      <t>マチ</t>
    </rPh>
    <rPh sb="3" eb="4">
      <t>トン</t>
    </rPh>
    <rPh sb="4" eb="5">
      <t>シャ</t>
    </rPh>
    <phoneticPr fontId="3"/>
  </si>
  <si>
    <t>木造</t>
    <phoneticPr fontId="2"/>
  </si>
  <si>
    <t>堆肥舎</t>
    <rPh sb="0" eb="2">
      <t>タイヒ</t>
    </rPh>
    <rPh sb="2" eb="3">
      <t>シャ</t>
    </rPh>
    <phoneticPr fontId="3"/>
  </si>
  <si>
    <t>木造</t>
    <phoneticPr fontId="2"/>
  </si>
  <si>
    <t>ぶなしめじ生産施設</t>
    <rPh sb="5" eb="7">
      <t>セイサン</t>
    </rPh>
    <rPh sb="7" eb="9">
      <t>シセツ</t>
    </rPh>
    <phoneticPr fontId="3"/>
  </si>
  <si>
    <t>アド・ワン・ファーム丘珠農場</t>
  </si>
  <si>
    <t>早坂牧場牛舎</t>
  </si>
  <si>
    <t>北海道紋別郡</t>
    <phoneticPr fontId="2"/>
  </si>
  <si>
    <t>黒川牧場VMS牛舎</t>
  </si>
  <si>
    <t>北海道天塩郡</t>
    <phoneticPr fontId="2"/>
  </si>
  <si>
    <t>函館どっぐ中央変電所</t>
  </si>
  <si>
    <t>SDTソーラーパワー山口発電所</t>
  </si>
  <si>
    <t>-</t>
    <phoneticPr fontId="2"/>
  </si>
  <si>
    <t>プラージュ古川駅東店</t>
  </si>
  <si>
    <t>セントラルフィットネスクラブ名取仙台南店</t>
    <rPh sb="14" eb="16">
      <t>ナトリ</t>
    </rPh>
    <rPh sb="16" eb="18">
      <t>センダイ</t>
    </rPh>
    <rPh sb="18" eb="20">
      <t>ミナミテン</t>
    </rPh>
    <phoneticPr fontId="3"/>
  </si>
  <si>
    <t>フィットネスクラブ</t>
    <phoneticPr fontId="2"/>
  </si>
  <si>
    <t>宮城県名取市</t>
    <phoneticPr fontId="2"/>
  </si>
  <si>
    <t>セントラルフィットネスクラブ蘇我店</t>
  </si>
  <si>
    <t>千葉県千葉市</t>
    <phoneticPr fontId="2"/>
  </si>
  <si>
    <t>平屋建</t>
    <phoneticPr fontId="2"/>
  </si>
  <si>
    <t>習志野配送センター</t>
    <rPh sb="0" eb="3">
      <t>ナラシノ</t>
    </rPh>
    <rPh sb="3" eb="5">
      <t>ハイソウ</t>
    </rPh>
    <phoneticPr fontId="3"/>
  </si>
  <si>
    <t>2010.10</t>
    <phoneticPr fontId="2"/>
  </si>
  <si>
    <t>ベア・ロジコ天童低温物流センター</t>
    <rPh sb="6" eb="8">
      <t>テンドウ</t>
    </rPh>
    <rPh sb="8" eb="10">
      <t>テイオン</t>
    </rPh>
    <rPh sb="10" eb="12">
      <t>ブツリュウ</t>
    </rPh>
    <phoneticPr fontId="3"/>
  </si>
  <si>
    <t>ひまわり第二保育園（Ⅰ期）</t>
    <rPh sb="4" eb="6">
      <t>ダイニ</t>
    </rPh>
    <rPh sb="6" eb="9">
      <t>ホイクエン</t>
    </rPh>
    <rPh sb="11" eb="12">
      <t>キ</t>
    </rPh>
    <phoneticPr fontId="3"/>
  </si>
  <si>
    <t>浦和すみれ幼稚園</t>
    <rPh sb="0" eb="2">
      <t>ウラワ</t>
    </rPh>
    <rPh sb="5" eb="8">
      <t>ヨウチエン</t>
    </rPh>
    <phoneticPr fontId="3"/>
  </si>
  <si>
    <t>幼稚園</t>
    <rPh sb="0" eb="3">
      <t>ヨウチエン</t>
    </rPh>
    <phoneticPr fontId="2"/>
  </si>
  <si>
    <t>T-BAGS・TNF+</t>
    <phoneticPr fontId="2"/>
  </si>
  <si>
    <t>なないろ保育園</t>
    <rPh sb="4" eb="7">
      <t>ホイクエン</t>
    </rPh>
    <phoneticPr fontId="3"/>
  </si>
  <si>
    <t>越谷こども園</t>
    <rPh sb="0" eb="2">
      <t>コシガヤ</t>
    </rPh>
    <rPh sb="5" eb="6">
      <t>エン</t>
    </rPh>
    <phoneticPr fontId="3"/>
  </si>
  <si>
    <t>2013.10</t>
    <phoneticPr fontId="2"/>
  </si>
  <si>
    <t>２階建</t>
    <phoneticPr fontId="2"/>
  </si>
  <si>
    <t>若草保育園</t>
    <rPh sb="0" eb="2">
      <t>ワカクサ</t>
    </rPh>
    <rPh sb="2" eb="5">
      <t>ホイクエン</t>
    </rPh>
    <phoneticPr fontId="3"/>
  </si>
  <si>
    <t>仁愛幼育園</t>
    <rPh sb="0" eb="2">
      <t>ジンアイ</t>
    </rPh>
    <rPh sb="2" eb="3">
      <t>ヨウ</t>
    </rPh>
    <rPh sb="3" eb="4">
      <t>イク</t>
    </rPh>
    <rPh sb="4" eb="5">
      <t>エン</t>
    </rPh>
    <phoneticPr fontId="3"/>
  </si>
  <si>
    <t>ささめ保育園</t>
    <rPh sb="3" eb="6">
      <t>ホイクエン</t>
    </rPh>
    <phoneticPr fontId="3"/>
  </si>
  <si>
    <t>越谷保育さくらの森みさと幼稚園</t>
    <rPh sb="0" eb="1">
      <t>コシ</t>
    </rPh>
    <rPh sb="1" eb="2">
      <t>タニ</t>
    </rPh>
    <rPh sb="2" eb="4">
      <t>ホイク</t>
    </rPh>
    <rPh sb="8" eb="9">
      <t>モリ</t>
    </rPh>
    <phoneticPr fontId="3"/>
  </si>
  <si>
    <t>2014.10</t>
    <phoneticPr fontId="2"/>
  </si>
  <si>
    <t>佐賀あかつき保育園（Ⅰ期）</t>
    <rPh sb="11" eb="12">
      <t>キ</t>
    </rPh>
    <phoneticPr fontId="3"/>
  </si>
  <si>
    <t>玉縄子どもセンター</t>
  </si>
  <si>
    <t>浜山保育園</t>
    <rPh sb="0" eb="1">
      <t>ハマ</t>
    </rPh>
    <rPh sb="1" eb="2">
      <t>ヤマ</t>
    </rPh>
    <rPh sb="2" eb="5">
      <t>ホイクエン</t>
    </rPh>
    <phoneticPr fontId="3"/>
  </si>
  <si>
    <t>エンヂェルハート保育園</t>
  </si>
  <si>
    <t>木造</t>
    <phoneticPr fontId="2"/>
  </si>
  <si>
    <t>第2みさとしらゆり保育園</t>
  </si>
  <si>
    <t>高和保育園</t>
  </si>
  <si>
    <t>2015.10</t>
    <phoneticPr fontId="2"/>
  </si>
  <si>
    <t>３階建</t>
    <phoneticPr fontId="2"/>
  </si>
  <si>
    <t>中川保育園</t>
  </si>
  <si>
    <t>平屋建</t>
    <phoneticPr fontId="2"/>
  </si>
  <si>
    <t>河原木中央保育園</t>
    <rPh sb="0" eb="2">
      <t>カワラ</t>
    </rPh>
    <phoneticPr fontId="3"/>
  </si>
  <si>
    <t>おおぼし保育園</t>
    <rPh sb="4" eb="7">
      <t>ホイクエン</t>
    </rPh>
    <phoneticPr fontId="3"/>
  </si>
  <si>
    <t>助任学童保育会館</t>
    <phoneticPr fontId="2"/>
  </si>
  <si>
    <t>新子安方面保育所</t>
  </si>
  <si>
    <t>渋谷教育学園浦安こども園</t>
  </si>
  <si>
    <t>３階建</t>
    <phoneticPr fontId="2"/>
  </si>
  <si>
    <t>キッズルームにこにこ</t>
  </si>
  <si>
    <t>越谷保育専門学校認定こども園さくらの森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phoneticPr fontId="3"/>
  </si>
  <si>
    <t>認定こども園</t>
  </si>
  <si>
    <t>学校法人若杉幼稚園</t>
    <rPh sb="0" eb="2">
      <t>ガッコウ</t>
    </rPh>
    <rPh sb="2" eb="4">
      <t>ホウジン</t>
    </rPh>
    <rPh sb="4" eb="6">
      <t>ワカスギ</t>
    </rPh>
    <rPh sb="6" eb="9">
      <t>ヨウチエン</t>
    </rPh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</si>
  <si>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</si>
  <si>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保育園七色のみち</t>
  </si>
  <si>
    <t>城谷保育所</t>
    <rPh sb="0" eb="1">
      <t>シロ</t>
    </rPh>
    <rPh sb="1" eb="2">
      <t>タニ</t>
    </rPh>
    <rPh sb="2" eb="4">
      <t>ホイク</t>
    </rPh>
    <rPh sb="4" eb="5">
      <t>ショ</t>
    </rPh>
    <phoneticPr fontId="3"/>
  </si>
  <si>
    <t>島根県安来市</t>
    <phoneticPr fontId="2"/>
  </si>
  <si>
    <t>あすなろ第２保育園</t>
  </si>
  <si>
    <t>島根県出雲市</t>
    <phoneticPr fontId="2"/>
  </si>
  <si>
    <t>八幡浜幼稚園計画</t>
  </si>
  <si>
    <t>ゆきのこ保育園</t>
  </si>
  <si>
    <t>光禅寺認定こども園</t>
  </si>
  <si>
    <t>保育園</t>
    <phoneticPr fontId="2"/>
  </si>
  <si>
    <t>クロスモール新琴似（保育所棟）</t>
    <rPh sb="10" eb="12">
      <t>ホイク</t>
    </rPh>
    <rPh sb="12" eb="13">
      <t>ショ</t>
    </rPh>
    <rPh sb="13" eb="14">
      <t>トウ</t>
    </rPh>
    <phoneticPr fontId="2"/>
  </si>
  <si>
    <t>ホームセンター</t>
    <phoneticPr fontId="2"/>
  </si>
  <si>
    <t>ユーホー向島店</t>
  </si>
  <si>
    <t>ユーホー松永店</t>
  </si>
  <si>
    <t>ユーホー瀬戸店</t>
  </si>
  <si>
    <t>ユーホー三次店</t>
  </si>
  <si>
    <t>ユーホー神辺店</t>
  </si>
  <si>
    <t>ユーホー伊勢丘店本館</t>
    <rPh sb="4" eb="6">
      <t>イセ</t>
    </rPh>
    <rPh sb="6" eb="7">
      <t>オカ</t>
    </rPh>
    <rPh sb="7" eb="8">
      <t>テン</t>
    </rPh>
    <rPh sb="8" eb="10">
      <t>ホンカン</t>
    </rPh>
    <phoneticPr fontId="3"/>
  </si>
  <si>
    <t>ユーホー伊勢丘店ペットショップ</t>
    <rPh sb="4" eb="6">
      <t>イセ</t>
    </rPh>
    <rPh sb="6" eb="7">
      <t>オカ</t>
    </rPh>
    <rPh sb="7" eb="8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</si>
  <si>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</si>
  <si>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</si>
  <si>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ジュンテンドー南岩国店</t>
    <rPh sb="7" eb="8">
      <t>ミナミ</t>
    </rPh>
    <rPh sb="8" eb="10">
      <t>イワクニ</t>
    </rPh>
    <rPh sb="10" eb="11">
      <t>テン</t>
    </rPh>
    <phoneticPr fontId="3"/>
  </si>
  <si>
    <t>ジュンテンドー大崎店</t>
    <rPh sb="7" eb="9">
      <t>オオサキ</t>
    </rPh>
    <rPh sb="9" eb="10">
      <t>テン</t>
    </rPh>
    <phoneticPr fontId="3"/>
  </si>
  <si>
    <t>ジュンテンドー廿日市店</t>
    <rPh sb="7" eb="10">
      <t>ハツカイチ</t>
    </rPh>
    <rPh sb="10" eb="11">
      <t>テン</t>
    </rPh>
    <phoneticPr fontId="3"/>
  </si>
  <si>
    <t>ジュンテンドー中庄店</t>
    <rPh sb="9" eb="10">
      <t>テン</t>
    </rPh>
    <phoneticPr fontId="2"/>
  </si>
  <si>
    <t>カインズモール大利根Aカインズ棟</t>
    <rPh sb="7" eb="10">
      <t>オオトネ</t>
    </rPh>
    <rPh sb="15" eb="16">
      <t>トウ</t>
    </rPh>
    <phoneticPr fontId="3"/>
  </si>
  <si>
    <t>ホームセンター</t>
    <phoneticPr fontId="4"/>
  </si>
  <si>
    <t>カインズ玉造店</t>
    <rPh sb="6" eb="7">
      <t>テン</t>
    </rPh>
    <phoneticPr fontId="2"/>
  </si>
  <si>
    <t>ニトリ大崎店</t>
    <rPh sb="3" eb="5">
      <t>オオサキ</t>
    </rPh>
    <rPh sb="5" eb="6">
      <t>ミセ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</si>
  <si>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</si>
  <si>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ニトリ上越店</t>
    <rPh sb="3" eb="5">
      <t>ジョウエツ</t>
    </rPh>
    <rPh sb="5" eb="6">
      <t>テン</t>
    </rPh>
    <phoneticPr fontId="3"/>
  </si>
  <si>
    <t>カインズ市原店</t>
    <rPh sb="4" eb="7">
      <t>イチハラテン</t>
    </rPh>
    <phoneticPr fontId="3"/>
  </si>
  <si>
    <t>2009.10</t>
    <phoneticPr fontId="2"/>
  </si>
  <si>
    <t>TNF+</t>
    <phoneticPr fontId="2"/>
  </si>
  <si>
    <t>ニトリ木更津店</t>
    <rPh sb="3" eb="6">
      <t>キサラヅ</t>
    </rPh>
    <rPh sb="6" eb="7">
      <t>テン</t>
    </rPh>
    <phoneticPr fontId="3"/>
  </si>
  <si>
    <t>エンチョー豊橋店</t>
    <rPh sb="5" eb="7">
      <t>トヨハシ</t>
    </rPh>
    <rPh sb="7" eb="8">
      <t>テン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</si>
  <si>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</si>
  <si>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TNF+</t>
    <phoneticPr fontId="2"/>
  </si>
  <si>
    <t>カインズ宇都宮店</t>
    <rPh sb="4" eb="7">
      <t>ウツノミヤ</t>
    </rPh>
    <rPh sb="7" eb="8">
      <t>テン</t>
    </rPh>
    <phoneticPr fontId="3"/>
  </si>
  <si>
    <t>ホームセンター</t>
    <phoneticPr fontId="2"/>
  </si>
  <si>
    <t>ジュンテンドー熊野店</t>
    <rPh sb="7" eb="9">
      <t>クマノ</t>
    </rPh>
    <rPh sb="9" eb="10">
      <t>テン</t>
    </rPh>
    <phoneticPr fontId="3"/>
  </si>
  <si>
    <t>ホームセンターバロー各務原中央店</t>
    <phoneticPr fontId="2"/>
  </si>
  <si>
    <t>ジュンテンドー大柿店</t>
    <phoneticPr fontId="2"/>
  </si>
  <si>
    <t>カインズホーム半田店</t>
    <rPh sb="7" eb="9">
      <t>ハンダ</t>
    </rPh>
    <rPh sb="9" eb="10">
      <t>テン</t>
    </rPh>
    <phoneticPr fontId="3"/>
  </si>
  <si>
    <t>カインズホーム佐倉店</t>
    <rPh sb="7" eb="10">
      <t>サクラテン</t>
    </rPh>
    <phoneticPr fontId="3"/>
  </si>
  <si>
    <t>カインズホーム高坂店</t>
    <rPh sb="7" eb="9">
      <t>タカサカ</t>
    </rPh>
    <rPh sb="9" eb="10">
      <t>テン</t>
    </rPh>
    <phoneticPr fontId="3"/>
  </si>
  <si>
    <t>ホーマック広面店</t>
    <rPh sb="5" eb="6">
      <t>ヒロ</t>
    </rPh>
    <rPh sb="6" eb="7">
      <t>オモテ</t>
    </rPh>
    <rPh sb="7" eb="8">
      <t>テン</t>
    </rPh>
    <phoneticPr fontId="3"/>
  </si>
  <si>
    <t>ホームセンター</t>
    <phoneticPr fontId="2"/>
  </si>
  <si>
    <t>スーパービバホーム岩槻店</t>
    <phoneticPr fontId="2"/>
  </si>
  <si>
    <t>スーパービバホーム岩槻店パーゴラ棟</t>
    <rPh sb="16" eb="17">
      <t>トウ</t>
    </rPh>
    <phoneticPr fontId="2"/>
  </si>
  <si>
    <t>ホームセンター</t>
    <phoneticPr fontId="2"/>
  </si>
  <si>
    <t>ジュンテンドー深溝店</t>
    <rPh sb="7" eb="8">
      <t>フカ</t>
    </rPh>
    <rPh sb="8" eb="9">
      <t>ミゾ</t>
    </rPh>
    <rPh sb="9" eb="10">
      <t>テン</t>
    </rPh>
    <phoneticPr fontId="3"/>
  </si>
  <si>
    <t>ホームセンター</t>
    <phoneticPr fontId="2"/>
  </si>
  <si>
    <t>カインズ浦和美園店</t>
    <rPh sb="4" eb="6">
      <t>ウラワ</t>
    </rPh>
    <rPh sb="6" eb="8">
      <t>ミソノ</t>
    </rPh>
    <rPh sb="8" eb="9">
      <t>テン</t>
    </rPh>
    <phoneticPr fontId="3"/>
  </si>
  <si>
    <t>HIひろせスーパーコンボ菊陽店</t>
    <rPh sb="12" eb="14">
      <t>キクヨウ</t>
    </rPh>
    <rPh sb="14" eb="15">
      <t>テン</t>
    </rPh>
    <phoneticPr fontId="3"/>
  </si>
  <si>
    <t>スーパービバホーム春日部店</t>
    <rPh sb="9" eb="12">
      <t>カスカベ</t>
    </rPh>
    <rPh sb="12" eb="13">
      <t>テン</t>
    </rPh>
    <phoneticPr fontId="3"/>
  </si>
  <si>
    <t>カインズ下妻店</t>
    <rPh sb="4" eb="6">
      <t>シモヅマ</t>
    </rPh>
    <rPh sb="6" eb="7">
      <t>テン</t>
    </rPh>
    <phoneticPr fontId="3"/>
  </si>
  <si>
    <t>ホームセンター山新土浦店</t>
    <rPh sb="7" eb="9">
      <t>ヤマシン</t>
    </rPh>
    <rPh sb="9" eb="11">
      <t>ツチウラ</t>
    </rPh>
    <rPh sb="11" eb="12">
      <t>テン</t>
    </rPh>
    <phoneticPr fontId="3"/>
  </si>
  <si>
    <t>バロー松阪店</t>
    <rPh sb="3" eb="5">
      <t>マツサカ</t>
    </rPh>
    <rPh sb="5" eb="6">
      <t>テン</t>
    </rPh>
    <phoneticPr fontId="3"/>
  </si>
  <si>
    <t>カインズホーム船橋南習志野店</t>
    <rPh sb="7" eb="9">
      <t>フナバシ</t>
    </rPh>
    <rPh sb="9" eb="10">
      <t>ミナミ</t>
    </rPh>
    <rPh sb="10" eb="13">
      <t>ナラシノ</t>
    </rPh>
    <rPh sb="13" eb="14">
      <t>テン</t>
    </rPh>
    <phoneticPr fontId="3"/>
  </si>
  <si>
    <t>カインズホーム船橋南習志野店資材館</t>
    <rPh sb="7" eb="9">
      <t>フナバシ</t>
    </rPh>
    <rPh sb="9" eb="10">
      <t>ミナミ</t>
    </rPh>
    <rPh sb="10" eb="13">
      <t>ナラシノ</t>
    </rPh>
    <rPh sb="13" eb="14">
      <t>テン</t>
    </rPh>
    <rPh sb="14" eb="16">
      <t>シザイ</t>
    </rPh>
    <rPh sb="16" eb="17">
      <t>カン</t>
    </rPh>
    <phoneticPr fontId="3"/>
  </si>
  <si>
    <t>カインズ名古屋当知店</t>
    <rPh sb="4" eb="7">
      <t>ナゴヤ</t>
    </rPh>
    <rPh sb="9" eb="10">
      <t>テン</t>
    </rPh>
    <phoneticPr fontId="2"/>
  </si>
  <si>
    <t>HIひろせ明野店</t>
    <rPh sb="7" eb="8">
      <t>テン</t>
    </rPh>
    <phoneticPr fontId="2"/>
  </si>
  <si>
    <t>平屋/２階</t>
    <phoneticPr fontId="2"/>
  </si>
  <si>
    <t>ＨＩひろせ明野店(C棟)</t>
    <phoneticPr fontId="2"/>
  </si>
  <si>
    <t>ホーマック留萌店</t>
    <rPh sb="7" eb="8">
      <t>テン</t>
    </rPh>
    <phoneticPr fontId="2"/>
  </si>
  <si>
    <t>平屋建</t>
    <phoneticPr fontId="2"/>
  </si>
  <si>
    <t>ホーマックスーパーデポ横手店</t>
    <rPh sb="13" eb="14">
      <t>テン</t>
    </rPh>
    <phoneticPr fontId="2"/>
  </si>
  <si>
    <t>バロー北方店</t>
  </si>
  <si>
    <t>ホームセンター</t>
    <phoneticPr fontId="2"/>
  </si>
  <si>
    <t>平屋建</t>
    <phoneticPr fontId="2"/>
  </si>
  <si>
    <t>ホーマック倶知安町高砂店</t>
    <rPh sb="11" eb="12">
      <t>テン</t>
    </rPh>
    <phoneticPr fontId="2"/>
  </si>
  <si>
    <t>カインズ静岡清水店</t>
    <rPh sb="8" eb="9">
      <t>テン</t>
    </rPh>
    <phoneticPr fontId="2"/>
  </si>
  <si>
    <t>プラスワン長野店</t>
    <rPh sb="7" eb="8">
      <t>テン</t>
    </rPh>
    <phoneticPr fontId="2"/>
  </si>
  <si>
    <t>コメリパワー佐沼店</t>
  </si>
  <si>
    <t>ホームセンター</t>
    <phoneticPr fontId="2"/>
  </si>
  <si>
    <t>ホーマックニコット藤代店</t>
    <rPh sb="9" eb="11">
      <t>フジシロ</t>
    </rPh>
    <rPh sb="11" eb="12">
      <t>テン</t>
    </rPh>
    <phoneticPr fontId="3"/>
  </si>
  <si>
    <t>DCMホーマック東苗穂店</t>
    <rPh sb="11" eb="12">
      <t>テン</t>
    </rPh>
    <phoneticPr fontId="2"/>
  </si>
  <si>
    <t>-</t>
    <phoneticPr fontId="2"/>
  </si>
  <si>
    <t>カインズ相模原愛川インター店</t>
  </si>
  <si>
    <t>ホームセンター</t>
    <phoneticPr fontId="2"/>
  </si>
  <si>
    <t>サンデーいわき泉店</t>
    <phoneticPr fontId="2"/>
  </si>
  <si>
    <t>ホーマックニコット当別太美店</t>
  </si>
  <si>
    <t>スーパービバホーム大垣店</t>
  </si>
  <si>
    <t>DCMホーマック中島店</t>
    <rPh sb="8" eb="10">
      <t>ナカジマ</t>
    </rPh>
    <rPh sb="10" eb="11">
      <t>テン</t>
    </rPh>
    <phoneticPr fontId="2"/>
  </si>
  <si>
    <t>DCMカーマ豊田五ケ丘店</t>
    <rPh sb="11" eb="12">
      <t>テン</t>
    </rPh>
    <phoneticPr fontId="3"/>
  </si>
  <si>
    <t>ホーマックニコット磯原木皿店</t>
  </si>
  <si>
    <t>茨城県北茨城市</t>
    <phoneticPr fontId="2"/>
  </si>
  <si>
    <t>HIヒロセスーパーコンボ竹田店</t>
    <rPh sb="12" eb="13">
      <t>タケ</t>
    </rPh>
    <rPh sb="13" eb="14">
      <t>タ</t>
    </rPh>
    <rPh sb="14" eb="15">
      <t>テン</t>
    </rPh>
    <phoneticPr fontId="3"/>
  </si>
  <si>
    <t>大分県竹田市</t>
    <phoneticPr fontId="2"/>
  </si>
  <si>
    <t>カインズ幕張店</t>
    <rPh sb="4" eb="6">
      <t>マクハリ</t>
    </rPh>
    <rPh sb="6" eb="7">
      <t>テン</t>
    </rPh>
    <phoneticPr fontId="3"/>
  </si>
  <si>
    <t>千葉県習志野市</t>
    <phoneticPr fontId="2"/>
  </si>
  <si>
    <t>三重県四日市市</t>
    <phoneticPr fontId="2"/>
  </si>
  <si>
    <t>DCMホーマック菊水元町店</t>
  </si>
  <si>
    <t>北海道札幌市</t>
    <phoneticPr fontId="2"/>
  </si>
  <si>
    <t>コメリHC上越国分店</t>
  </si>
  <si>
    <t>新潟県上越市</t>
    <phoneticPr fontId="2"/>
  </si>
  <si>
    <t>カインズ宇都宮テクノポリス店</t>
    <rPh sb="4" eb="7">
      <t>ウツノミヤ</t>
    </rPh>
    <rPh sb="13" eb="14">
      <t>テン</t>
    </rPh>
    <phoneticPr fontId="16"/>
  </si>
  <si>
    <t>マルハンつくば店</t>
  </si>
  <si>
    <t>遊技場</t>
    <phoneticPr fontId="2"/>
  </si>
  <si>
    <t>マルハン橿原北店</t>
    <rPh sb="4" eb="6">
      <t>カシハラ</t>
    </rPh>
    <rPh sb="6" eb="8">
      <t>キタテン</t>
    </rPh>
    <phoneticPr fontId="3"/>
  </si>
  <si>
    <t>マルハン宮崎店</t>
    <rPh sb="4" eb="6">
      <t>ミヤザキ</t>
    </rPh>
    <rPh sb="6" eb="7">
      <t>テン</t>
    </rPh>
    <phoneticPr fontId="3"/>
  </si>
  <si>
    <t>マルハン上小田井店</t>
    <rPh sb="4" eb="5">
      <t>ウエ</t>
    </rPh>
    <rPh sb="5" eb="7">
      <t>オダ</t>
    </rPh>
    <rPh sb="7" eb="8">
      <t>イ</t>
    </rPh>
    <rPh sb="8" eb="9">
      <t>テン</t>
    </rPh>
    <phoneticPr fontId="3"/>
  </si>
  <si>
    <t>２階建</t>
    <phoneticPr fontId="2"/>
  </si>
  <si>
    <t>P-ARK竹ノ塚店</t>
    <rPh sb="5" eb="6">
      <t>タケ</t>
    </rPh>
    <rPh sb="7" eb="8">
      <t>ヅカ</t>
    </rPh>
    <rPh sb="8" eb="9">
      <t>テン</t>
    </rPh>
    <phoneticPr fontId="3"/>
  </si>
  <si>
    <t>マルハン新世界店</t>
    <rPh sb="4" eb="7">
      <t>シンセカイ</t>
    </rPh>
    <rPh sb="7" eb="8">
      <t>テン</t>
    </rPh>
    <phoneticPr fontId="3"/>
  </si>
  <si>
    <t>ニラク渋川白井店</t>
    <rPh sb="7" eb="8">
      <t>テン</t>
    </rPh>
    <phoneticPr fontId="2"/>
  </si>
  <si>
    <t>オーナースロット館</t>
  </si>
  <si>
    <t>遊技場</t>
    <phoneticPr fontId="2"/>
  </si>
  <si>
    <t>マルハン新発田店</t>
    <rPh sb="7" eb="8">
      <t>テン</t>
    </rPh>
    <phoneticPr fontId="2"/>
  </si>
  <si>
    <t>マルハン赤穂店</t>
    <rPh sb="6" eb="7">
      <t>テン</t>
    </rPh>
    <phoneticPr fontId="2"/>
  </si>
  <si>
    <t>遊技場</t>
    <phoneticPr fontId="2"/>
  </si>
  <si>
    <t>ダイナム山口宇部店</t>
    <rPh sb="8" eb="9">
      <t>テン</t>
    </rPh>
    <phoneticPr fontId="2"/>
  </si>
  <si>
    <t>平屋建</t>
    <phoneticPr fontId="2"/>
  </si>
  <si>
    <t>木造</t>
    <phoneticPr fontId="2"/>
  </si>
  <si>
    <t>ダイナム宮城角田店</t>
  </si>
  <si>
    <t>マルハン光明池店</t>
    <rPh sb="4" eb="7">
      <t>コウミョウイケ</t>
    </rPh>
    <rPh sb="7" eb="8">
      <t>テン</t>
    </rPh>
    <phoneticPr fontId="3"/>
  </si>
  <si>
    <t>５階建</t>
    <phoneticPr fontId="2"/>
  </si>
  <si>
    <t>マルハン高槻店</t>
    <rPh sb="6" eb="7">
      <t>テン</t>
    </rPh>
    <phoneticPr fontId="2"/>
  </si>
  <si>
    <t>なないろ芥見店</t>
  </si>
  <si>
    <t>豊洲プロジェクト</t>
    <rPh sb="0" eb="2">
      <t>トヨス</t>
    </rPh>
    <phoneticPr fontId="3"/>
  </si>
  <si>
    <t>東京都江東区</t>
    <phoneticPr fontId="2"/>
  </si>
  <si>
    <t>ダイナム山形天童店</t>
    <rPh sb="4" eb="6">
      <t>ヤマガタ</t>
    </rPh>
    <rPh sb="6" eb="9">
      <t>テンドウテン</t>
    </rPh>
    <phoneticPr fontId="3"/>
  </si>
  <si>
    <t>S造</t>
    <phoneticPr fontId="2"/>
  </si>
  <si>
    <t>サテライト八代</t>
  </si>
  <si>
    <t>フェイス田川店</t>
  </si>
  <si>
    <t>プラスイーグル稚内店</t>
  </si>
  <si>
    <t>マルハン静岡店
遊技場棟：TNF　立駐棟：杭</t>
    <rPh sb="6" eb="7">
      <t>テン</t>
    </rPh>
    <phoneticPr fontId="2"/>
  </si>
  <si>
    <t>TNF+</t>
    <phoneticPr fontId="2"/>
  </si>
  <si>
    <t>新浦安明海プロジェクト(公共施設棟)</t>
  </si>
  <si>
    <t>公共施設</t>
    <phoneticPr fontId="2"/>
  </si>
  <si>
    <t>新高畠町立図書館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phoneticPr fontId="3"/>
  </si>
  <si>
    <t>山形県東置賜郡</t>
    <phoneticPr fontId="2"/>
  </si>
  <si>
    <t>SF宇部太陽光発電所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</si>
  <si>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2"/>
  </si>
  <si>
    <t>山口県宇部市</t>
    <phoneticPr fontId="2"/>
  </si>
  <si>
    <t>北電系統用レドックフロー蓄電池計画</t>
  </si>
  <si>
    <t>発電所</t>
  </si>
  <si>
    <t>ハローズ乙島店テナント棟</t>
    <rPh sb="4" eb="5">
      <t>オツ</t>
    </rPh>
    <rPh sb="5" eb="6">
      <t>シマ</t>
    </rPh>
    <rPh sb="6" eb="7">
      <t>テン</t>
    </rPh>
    <rPh sb="11" eb="12">
      <t>トウ</t>
    </rPh>
    <phoneticPr fontId="3"/>
  </si>
  <si>
    <t>物販店</t>
    <phoneticPr fontId="2"/>
  </si>
  <si>
    <t>カインズモール大利根Dオートアールズ棟</t>
    <rPh sb="18" eb="19">
      <t>トウ</t>
    </rPh>
    <phoneticPr fontId="3"/>
  </si>
  <si>
    <t>物販店</t>
    <phoneticPr fontId="2"/>
  </si>
  <si>
    <t>三洋堂書店当知店</t>
    <rPh sb="0" eb="2">
      <t>サンヨウ</t>
    </rPh>
    <rPh sb="2" eb="3">
      <t>ドウ</t>
    </rPh>
    <rPh sb="3" eb="5">
      <t>ショテン</t>
    </rPh>
    <rPh sb="5" eb="7">
      <t>トウチ</t>
    </rPh>
    <rPh sb="7" eb="8">
      <t>テン</t>
    </rPh>
    <phoneticPr fontId="4"/>
  </si>
  <si>
    <t>物販店</t>
  </si>
  <si>
    <t>2010.10</t>
    <phoneticPr fontId="2"/>
  </si>
  <si>
    <t>カメラの北村松井山手店</t>
    <rPh sb="4" eb="6">
      <t>キタムラ</t>
    </rPh>
    <rPh sb="6" eb="8">
      <t>マツイ</t>
    </rPh>
    <rPh sb="8" eb="10">
      <t>ヤマテ</t>
    </rPh>
    <rPh sb="10" eb="11">
      <t>テン</t>
    </rPh>
    <phoneticPr fontId="3"/>
  </si>
  <si>
    <t>ハローズ高松春日店テナント棟2</t>
    <rPh sb="13" eb="14">
      <t>トウ</t>
    </rPh>
    <phoneticPr fontId="2"/>
  </si>
  <si>
    <t>ハローズ西条飯岡テナント棟</t>
    <rPh sb="12" eb="13">
      <t>トウ</t>
    </rPh>
    <phoneticPr fontId="3"/>
  </si>
  <si>
    <t>平屋建</t>
    <phoneticPr fontId="2"/>
  </si>
  <si>
    <t>とやま駅特選館仮店舗</t>
    <phoneticPr fontId="2"/>
  </si>
  <si>
    <t>平屋建</t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</si>
  <si>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</si>
  <si>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伊豆フルーツパーク</t>
    <rPh sb="0" eb="2">
      <t>イズ</t>
    </rPh>
    <phoneticPr fontId="3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</si>
  <si>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3"/>
  </si>
  <si>
    <t>ドコモショップ八潮店</t>
    <rPh sb="7" eb="9">
      <t>ヤシオ</t>
    </rPh>
    <rPh sb="9" eb="10">
      <t>テン</t>
    </rPh>
    <phoneticPr fontId="3"/>
  </si>
  <si>
    <t>２階建</t>
    <phoneticPr fontId="2"/>
  </si>
  <si>
    <t>なんじゃ村上越インター店</t>
    <rPh sb="4" eb="6">
      <t>ムラカミ</t>
    </rPh>
    <rPh sb="6" eb="7">
      <t>コシ</t>
    </rPh>
    <rPh sb="11" eb="12">
      <t>テン</t>
    </rPh>
    <phoneticPr fontId="3"/>
  </si>
  <si>
    <t>平屋建</t>
    <phoneticPr fontId="2"/>
  </si>
  <si>
    <t>ドラッグトップス三田店</t>
  </si>
  <si>
    <t>マナベインテリアハーツ川西店</t>
    <rPh sb="11" eb="13">
      <t>カワニシ</t>
    </rPh>
    <rPh sb="13" eb="14">
      <t>テン</t>
    </rPh>
    <phoneticPr fontId="3"/>
  </si>
  <si>
    <t>２階建</t>
    <phoneticPr fontId="2"/>
  </si>
  <si>
    <t>イエローハット加美店</t>
    <rPh sb="7" eb="8">
      <t>カ</t>
    </rPh>
    <rPh sb="8" eb="9">
      <t>ミ</t>
    </rPh>
    <rPh sb="9" eb="10">
      <t>テン</t>
    </rPh>
    <phoneticPr fontId="3"/>
  </si>
  <si>
    <t>平屋建</t>
    <phoneticPr fontId="2"/>
  </si>
  <si>
    <t>ラ・カーサ天童店</t>
    <rPh sb="5" eb="7">
      <t>テンドウ</t>
    </rPh>
    <rPh sb="7" eb="8">
      <t>ミセ</t>
    </rPh>
    <phoneticPr fontId="3"/>
  </si>
  <si>
    <t>庄交ショッピングセンター</t>
    <rPh sb="0" eb="2">
      <t>ショウコウ</t>
    </rPh>
    <phoneticPr fontId="3"/>
  </si>
  <si>
    <t>平屋建</t>
    <phoneticPr fontId="2"/>
  </si>
  <si>
    <t>新鎌ヶ谷駅店舗</t>
    <rPh sb="0" eb="1">
      <t>シン</t>
    </rPh>
    <rPh sb="1" eb="2">
      <t>カマ</t>
    </rPh>
    <rPh sb="3" eb="4">
      <t>タニ</t>
    </rPh>
    <rPh sb="4" eb="5">
      <t>エキ</t>
    </rPh>
    <rPh sb="5" eb="7">
      <t>テンポ</t>
    </rPh>
    <phoneticPr fontId="3"/>
  </si>
  <si>
    <t>平屋建</t>
    <phoneticPr fontId="2"/>
  </si>
  <si>
    <t>てらお八千代店</t>
    <rPh sb="3" eb="6">
      <t>ヤチヨ</t>
    </rPh>
    <rPh sb="6" eb="7">
      <t>テン</t>
    </rPh>
    <phoneticPr fontId="3"/>
  </si>
  <si>
    <t>２階建</t>
    <phoneticPr fontId="2"/>
  </si>
  <si>
    <t>ドコモショップ藤代店</t>
    <rPh sb="7" eb="9">
      <t>フジシロ</t>
    </rPh>
    <rPh sb="9" eb="10">
      <t>テン</t>
    </rPh>
    <phoneticPr fontId="3"/>
  </si>
  <si>
    <t>マックスバリュ滋賀店</t>
    <rPh sb="7" eb="9">
      <t>シガ</t>
    </rPh>
    <rPh sb="9" eb="10">
      <t>テン</t>
    </rPh>
    <phoneticPr fontId="3"/>
  </si>
  <si>
    <t>バロー甲府昭和店テナント棟</t>
    <rPh sb="5" eb="7">
      <t>ショウワ</t>
    </rPh>
    <rPh sb="7" eb="8">
      <t>テン</t>
    </rPh>
    <rPh sb="12" eb="13">
      <t>トウ</t>
    </rPh>
    <phoneticPr fontId="2"/>
  </si>
  <si>
    <t>アシーズブリッジ米子</t>
  </si>
  <si>
    <t>大川魚店</t>
  </si>
  <si>
    <t>マルエツ東松戸駅店</t>
    <rPh sb="4" eb="7">
      <t>ヒガシマツド</t>
    </rPh>
    <rPh sb="7" eb="8">
      <t>エキ</t>
    </rPh>
    <rPh sb="8" eb="9">
      <t>テン</t>
    </rPh>
    <phoneticPr fontId="2"/>
  </si>
  <si>
    <t>コムボックス大分</t>
    <rPh sb="6" eb="8">
      <t>オオイタ</t>
    </rPh>
    <phoneticPr fontId="2"/>
  </si>
  <si>
    <t>物販店</t>
    <phoneticPr fontId="2"/>
  </si>
  <si>
    <t>タイヤランド小名浜店</t>
    <rPh sb="9" eb="10">
      <t>テン</t>
    </rPh>
    <phoneticPr fontId="2"/>
  </si>
  <si>
    <t>ローソン清水店</t>
    <rPh sb="4" eb="6">
      <t>シミズ</t>
    </rPh>
    <rPh sb="6" eb="7">
      <t>テン</t>
    </rPh>
    <phoneticPr fontId="3"/>
  </si>
  <si>
    <t>平屋建</t>
    <phoneticPr fontId="2"/>
  </si>
  <si>
    <t>バロー春江店（テナント棟）</t>
    <rPh sb="5" eb="6">
      <t>テン</t>
    </rPh>
    <rPh sb="11" eb="12">
      <t>トウ</t>
    </rPh>
    <phoneticPr fontId="2"/>
  </si>
  <si>
    <t>平屋建</t>
    <phoneticPr fontId="2"/>
  </si>
  <si>
    <t>ハローズ住吉店テナント棟</t>
    <rPh sb="6" eb="7">
      <t>テン</t>
    </rPh>
    <rPh sb="11" eb="12">
      <t>トウ</t>
    </rPh>
    <phoneticPr fontId="2"/>
  </si>
  <si>
    <t>ヤマザワ寒河江プラザ店（テナント棟）</t>
    <rPh sb="16" eb="17">
      <t>トウ</t>
    </rPh>
    <phoneticPr fontId="2"/>
  </si>
  <si>
    <t>マルイ国府店（テナント棟）</t>
    <rPh sb="11" eb="12">
      <t>トウ</t>
    </rPh>
    <phoneticPr fontId="2"/>
  </si>
  <si>
    <t>キドキド学園南店</t>
  </si>
  <si>
    <t>フレスポいわき泉町(I-2,3棟)</t>
    <phoneticPr fontId="2"/>
  </si>
  <si>
    <t>八重田複合物販店舗</t>
  </si>
  <si>
    <t>マックスバリュ新発寒店（テナント棟）</t>
    <rPh sb="10" eb="11">
      <t>テン</t>
    </rPh>
    <rPh sb="16" eb="17">
      <t>トウ</t>
    </rPh>
    <phoneticPr fontId="2"/>
  </si>
  <si>
    <t>サンデーいわき泉店</t>
  </si>
  <si>
    <t>六町タカラスタンダードショールーム</t>
    <rPh sb="0" eb="1">
      <t>ロク</t>
    </rPh>
    <rPh sb="1" eb="2">
      <t>マチ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</si>
  <si>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</si>
  <si>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T-BAGS</t>
    <phoneticPr fontId="2"/>
  </si>
  <si>
    <t>オートバックス東雲店</t>
    <rPh sb="7" eb="8">
      <t>ヒガシ</t>
    </rPh>
    <rPh sb="8" eb="9">
      <t>クモ</t>
    </rPh>
    <rPh sb="9" eb="10">
      <t>テン</t>
    </rPh>
    <phoneticPr fontId="3"/>
  </si>
  <si>
    <t>鴨沢塗料販売取扱所</t>
  </si>
  <si>
    <t>S造</t>
    <phoneticPr fontId="2"/>
  </si>
  <si>
    <t>モダン・プロ倉敷店</t>
    <rPh sb="6" eb="9">
      <t>クラシキテン</t>
    </rPh>
    <phoneticPr fontId="2"/>
  </si>
  <si>
    <t>イエローハット利府店</t>
  </si>
  <si>
    <t>TSUTAYA利府店</t>
  </si>
  <si>
    <t>２階建</t>
    <phoneticPr fontId="2"/>
  </si>
  <si>
    <t>タウンプラザかねひでよなばる</t>
  </si>
  <si>
    <t>TNF-D</t>
    <phoneticPr fontId="2"/>
  </si>
  <si>
    <t>北綾瀬高架下店舗</t>
  </si>
  <si>
    <t>サンデーペットショップ城下店</t>
  </si>
  <si>
    <t>バースデイ洲本店</t>
  </si>
  <si>
    <t>ケーズデンキ北上店</t>
  </si>
  <si>
    <t>イエローハット羽生店</t>
    <rPh sb="7" eb="9">
      <t>ハニュウ</t>
    </rPh>
    <rPh sb="9" eb="10">
      <t>テン</t>
    </rPh>
    <phoneticPr fontId="2"/>
  </si>
  <si>
    <t>老人ホーム</t>
    <phoneticPr fontId="2"/>
  </si>
  <si>
    <t>ウィズ諏訪</t>
    <rPh sb="3" eb="5">
      <t>スワ</t>
    </rPh>
    <phoneticPr fontId="3"/>
  </si>
  <si>
    <t>本道の街サービスセンター</t>
    <rPh sb="0" eb="2">
      <t>ホンドウ</t>
    </rPh>
    <rPh sb="3" eb="4">
      <t>マチ</t>
    </rPh>
    <phoneticPr fontId="3"/>
  </si>
  <si>
    <t>老人ホーム</t>
    <phoneticPr fontId="2"/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</si>
  <si>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3"/>
  </si>
  <si>
    <t>老人ホーム</t>
    <phoneticPr fontId="2"/>
  </si>
  <si>
    <t>2011.11</t>
    <phoneticPr fontId="2"/>
  </si>
  <si>
    <t>協栄江戸川台年金ホーム ヴィラ・ナチュラ</t>
    <rPh sb="0" eb="2">
      <t>キョウエイ</t>
    </rPh>
    <rPh sb="2" eb="6">
      <t>エドガワダイ</t>
    </rPh>
    <rPh sb="6" eb="8">
      <t>ネンキン</t>
    </rPh>
    <phoneticPr fontId="3"/>
  </si>
  <si>
    <t>老人ホーム</t>
    <phoneticPr fontId="2"/>
  </si>
  <si>
    <t>治田の里小規模特別養護老人ホーム</t>
    <rPh sb="0" eb="1">
      <t>チ</t>
    </rPh>
    <rPh sb="1" eb="2">
      <t>タ</t>
    </rPh>
    <rPh sb="3" eb="4">
      <t>サト</t>
    </rPh>
    <rPh sb="4" eb="7">
      <t>ショウキボ</t>
    </rPh>
    <rPh sb="7" eb="9">
      <t>トクベツ</t>
    </rPh>
    <rPh sb="9" eb="11">
      <t>ヨウゴ</t>
    </rPh>
    <rPh sb="11" eb="13">
      <t>ロウジン</t>
    </rPh>
    <phoneticPr fontId="3"/>
  </si>
  <si>
    <t>老人ホーム</t>
    <phoneticPr fontId="2"/>
  </si>
  <si>
    <t>ライフコミュニティプラザ三沢</t>
    <rPh sb="12" eb="14">
      <t>ミサワ</t>
    </rPh>
    <phoneticPr fontId="3"/>
  </si>
  <si>
    <t>３階建</t>
    <phoneticPr fontId="2"/>
  </si>
  <si>
    <t>介護老人福祉施設さくらの里</t>
    <rPh sb="0" eb="2">
      <t>カイゴ</t>
    </rPh>
    <rPh sb="2" eb="4">
      <t>ロウジン</t>
    </rPh>
    <rPh sb="4" eb="6">
      <t>フクシ</t>
    </rPh>
    <rPh sb="6" eb="8">
      <t>シセツ</t>
    </rPh>
    <rPh sb="12" eb="13">
      <t>サト</t>
    </rPh>
    <phoneticPr fontId="3"/>
  </si>
  <si>
    <t>老人ホーム</t>
    <phoneticPr fontId="2"/>
  </si>
  <si>
    <t>伊野福祉会ケアハウス</t>
    <rPh sb="0" eb="1">
      <t>イ</t>
    </rPh>
    <rPh sb="1" eb="2">
      <t>ノ</t>
    </rPh>
    <rPh sb="2" eb="4">
      <t>フクシ</t>
    </rPh>
    <rPh sb="4" eb="5">
      <t>カイ</t>
    </rPh>
    <phoneticPr fontId="3"/>
  </si>
  <si>
    <t>老人ホーム</t>
    <phoneticPr fontId="2"/>
  </si>
  <si>
    <t>特別養護老人ホーム天神</t>
    <rPh sb="0" eb="2">
      <t>トクベツ</t>
    </rPh>
    <rPh sb="2" eb="4">
      <t>ヨウゴ</t>
    </rPh>
    <rPh sb="4" eb="6">
      <t>ロウジン</t>
    </rPh>
    <rPh sb="9" eb="11">
      <t>テンジン</t>
    </rPh>
    <phoneticPr fontId="3"/>
  </si>
  <si>
    <t>老人ホーム</t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</si>
  <si>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</si>
  <si>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老人ホーム</t>
    <phoneticPr fontId="2"/>
  </si>
  <si>
    <t>３階建</t>
    <phoneticPr fontId="2"/>
  </si>
  <si>
    <t>デイサービスまちなか</t>
  </si>
  <si>
    <t>老人ホーム</t>
    <phoneticPr fontId="2"/>
  </si>
  <si>
    <t>平屋建</t>
    <phoneticPr fontId="2"/>
  </si>
  <si>
    <t>戸田市新曽有料老人ホーム</t>
    <rPh sb="0" eb="3">
      <t>トダシ</t>
    </rPh>
    <rPh sb="3" eb="4">
      <t>シン</t>
    </rPh>
    <rPh sb="4" eb="5">
      <t>ソ</t>
    </rPh>
    <rPh sb="5" eb="7">
      <t>ユウリョウ</t>
    </rPh>
    <rPh sb="7" eb="9">
      <t>ロウジン</t>
    </rPh>
    <phoneticPr fontId="3"/>
  </si>
  <si>
    <t>３階建</t>
    <phoneticPr fontId="2"/>
  </si>
  <si>
    <t>ケアタウンいの</t>
  </si>
  <si>
    <t>西糀谷二丁目グループホーム</t>
    <rPh sb="0" eb="1">
      <t>ニシ</t>
    </rPh>
    <rPh sb="1" eb="2">
      <t>コウジ</t>
    </rPh>
    <rPh sb="2" eb="3">
      <t>タニ</t>
    </rPh>
    <rPh sb="3" eb="6">
      <t>ニチョウメ</t>
    </rPh>
    <phoneticPr fontId="3"/>
  </si>
  <si>
    <t>ふるさとホーム春日部武里</t>
  </si>
  <si>
    <t>グレースメイト練馬</t>
    <rPh sb="7" eb="9">
      <t>ネリマ</t>
    </rPh>
    <phoneticPr fontId="3"/>
  </si>
  <si>
    <t>３階建</t>
    <phoneticPr fontId="2"/>
  </si>
  <si>
    <t>RC造</t>
    <phoneticPr fontId="2"/>
  </si>
  <si>
    <t>座間2丁目老人ホーム</t>
    <rPh sb="5" eb="7">
      <t>ロウジン</t>
    </rPh>
    <phoneticPr fontId="2"/>
  </si>
  <si>
    <t>老人ホーム</t>
    <phoneticPr fontId="2"/>
  </si>
  <si>
    <t>３階建</t>
    <phoneticPr fontId="2"/>
  </si>
  <si>
    <t>ローズガーデンやすぎ</t>
  </si>
  <si>
    <t>グループホーム南観音ひまわり</t>
    <rPh sb="7" eb="8">
      <t>ミナミ</t>
    </rPh>
    <rPh sb="8" eb="10">
      <t>カンノン</t>
    </rPh>
    <phoneticPr fontId="2"/>
  </si>
  <si>
    <t>老人ホーム</t>
    <phoneticPr fontId="2"/>
  </si>
  <si>
    <t>老人ホーム偕生園（Ⅰ期）</t>
  </si>
  <si>
    <t>和幸セントラルハウス</t>
  </si>
  <si>
    <t>グッドタイムリビング新浦安</t>
    <rPh sb="10" eb="13">
      <t>シンウラヤス</t>
    </rPh>
    <phoneticPr fontId="2"/>
  </si>
  <si>
    <t>サン・サポート岡宮</t>
  </si>
  <si>
    <t>老人ホーム</t>
    <phoneticPr fontId="2"/>
  </si>
  <si>
    <t>みたけ老人福祉センター</t>
    <phoneticPr fontId="2"/>
  </si>
  <si>
    <t>老人ホーム</t>
    <phoneticPr fontId="2"/>
  </si>
  <si>
    <t>特別養護老人ﾎｰﾑささえ</t>
    <phoneticPr fontId="2"/>
  </si>
  <si>
    <t>平屋建</t>
    <phoneticPr fontId="2"/>
  </si>
  <si>
    <t>老人ホーム偕生園（Ⅱ期）</t>
  </si>
  <si>
    <t>老人ホーム</t>
    <phoneticPr fontId="2"/>
  </si>
  <si>
    <t>介護付き有料老人ホームさわやかあおい館</t>
  </si>
  <si>
    <t>老人ホーム</t>
    <phoneticPr fontId="2"/>
  </si>
  <si>
    <t>特別養護老人ホーム偕生園（Ⅲ期）</t>
    <rPh sb="0" eb="2">
      <t>トクベツ</t>
    </rPh>
    <rPh sb="2" eb="4">
      <t>ヨウゴ</t>
    </rPh>
    <phoneticPr fontId="3"/>
  </si>
  <si>
    <t>介護予防センターさくら</t>
    <rPh sb="0" eb="2">
      <t>カイゴ</t>
    </rPh>
    <rPh sb="2" eb="4">
      <t>ヨボウ</t>
    </rPh>
    <phoneticPr fontId="3"/>
  </si>
  <si>
    <t>老人ホーム</t>
    <phoneticPr fontId="2"/>
  </si>
  <si>
    <t>S造</t>
    <phoneticPr fontId="2"/>
  </si>
  <si>
    <t>特養老人ホームひだまり大麻</t>
  </si>
  <si>
    <t>第二配送センター</t>
  </si>
  <si>
    <t>奈良県北葛城郡</t>
  </si>
  <si>
    <t>㈱白馬物流菊陽物流センター営業所</t>
  </si>
  <si>
    <t>JAしまね種子選穀センター</t>
  </si>
  <si>
    <t>島根県松江市</t>
  </si>
  <si>
    <t>株式会社館脇倉庫　苫小牧倉庫</t>
  </si>
  <si>
    <t>北海道苫小牧市</t>
    <rPh sb="0" eb="3">
      <t>ホッカイドウ</t>
    </rPh>
    <phoneticPr fontId="2"/>
  </si>
  <si>
    <t>小名浜港東港地区石炭ターミナル</t>
  </si>
  <si>
    <t>MINI大阪南</t>
  </si>
  <si>
    <t>大阪府大阪市</t>
    <rPh sb="0" eb="3">
      <t>オオサカフ</t>
    </rPh>
    <phoneticPr fontId="2"/>
  </si>
  <si>
    <t>丸栄水産株式会社　増築工事</t>
    <rPh sb="11" eb="13">
      <t>コウジ</t>
    </rPh>
    <phoneticPr fontId="2"/>
  </si>
  <si>
    <t>北海道紋別市</t>
    <rPh sb="0" eb="3">
      <t>ホッカイドウ</t>
    </rPh>
    <rPh sb="3" eb="6">
      <t>モンベツシ</t>
    </rPh>
    <phoneticPr fontId="2"/>
  </si>
  <si>
    <t>TNF-D・T-BAGS</t>
  </si>
  <si>
    <t>スーパーマルハチ若江岩田店</t>
  </si>
  <si>
    <t>大阪府東大阪市</t>
  </si>
  <si>
    <t>マルト平尼子店</t>
  </si>
  <si>
    <t>茨城県小美玉市</t>
    <rPh sb="0" eb="3">
      <t>イバラキケン</t>
    </rPh>
    <phoneticPr fontId="2"/>
  </si>
  <si>
    <t>医療法人美之会人工透析診療所</t>
  </si>
  <si>
    <t>株式会社北海道クボタ岩見沢営業所</t>
  </si>
  <si>
    <t>特別養護老人ホーム　美野里陽だまり館整備計画</t>
    <phoneticPr fontId="2"/>
  </si>
  <si>
    <t>VM美原南インター店</t>
  </si>
  <si>
    <t>大阪府堺市</t>
    <rPh sb="0" eb="3">
      <t>オオサカフ</t>
    </rPh>
    <rPh sb="3" eb="5">
      <t>サカイシ</t>
    </rPh>
    <phoneticPr fontId="2"/>
  </si>
  <si>
    <t>熊本スバル自動車　本社・整備工場建替え計画(工場)</t>
  </si>
  <si>
    <t>2021.01</t>
  </si>
  <si>
    <t>ネクステージ丸池町ＰＪ</t>
  </si>
  <si>
    <t>㈱サエキ新三郷整備工場</t>
  </si>
  <si>
    <t>埼玉県三郷市</t>
    <rPh sb="0" eb="3">
      <t>サイタマケン</t>
    </rPh>
    <phoneticPr fontId="2"/>
  </si>
  <si>
    <t>キャニオンスパイス第2工場</t>
  </si>
  <si>
    <t>大阪府泉南市</t>
    <rPh sb="0" eb="3">
      <t>オオサカフ</t>
    </rPh>
    <phoneticPr fontId="2"/>
  </si>
  <si>
    <t>小西咲　佃工場</t>
  </si>
  <si>
    <t>富永商事㈱北海道支店物流センター</t>
  </si>
  <si>
    <t>広島西SC</t>
  </si>
  <si>
    <t>ヤマザワ高砂店</t>
  </si>
  <si>
    <t>事務所</t>
    <rPh sb="0" eb="3">
      <t>ジムショ</t>
    </rPh>
    <phoneticPr fontId="2"/>
  </si>
  <si>
    <t>2021年2月末現在</t>
    <phoneticPr fontId="2"/>
  </si>
  <si>
    <t>マルイウエストランドA棟</t>
  </si>
  <si>
    <t>2021.02</t>
  </si>
  <si>
    <t>アルビス中村店</t>
  </si>
  <si>
    <t>㈱キタセキひたちなかSS</t>
  </si>
  <si>
    <t>WT</t>
  </si>
  <si>
    <t>BMW姫路支店／MINI姫路</t>
  </si>
  <si>
    <t>宮城ダイハツ販売㈱石巻店改築工事　ショールーム棟</t>
  </si>
  <si>
    <t>ネッツトヨタ仙台㈱築館店立替工事</t>
  </si>
  <si>
    <t>宮城県栗原市</t>
    <rPh sb="0" eb="3">
      <t>ミヤギケン</t>
    </rPh>
    <rPh sb="3" eb="6">
      <t>クリハラシ</t>
    </rPh>
    <phoneticPr fontId="2"/>
  </si>
  <si>
    <t>岩田産業　鳥栖工場</t>
  </si>
  <si>
    <t>佐賀県鳥栖市</t>
    <rPh sb="0" eb="3">
      <t>サガケン</t>
    </rPh>
    <phoneticPr fontId="2"/>
  </si>
  <si>
    <t>MCCポートアイランド工場建設工事</t>
  </si>
  <si>
    <t>オートバックス秋田店</t>
  </si>
  <si>
    <t>物販店</t>
    <rPh sb="0" eb="2">
      <t>ブッパン</t>
    </rPh>
    <rPh sb="2" eb="3">
      <t>ミセ</t>
    </rPh>
    <phoneticPr fontId="2"/>
  </si>
  <si>
    <t>物販店</t>
    <rPh sb="0" eb="2">
      <t>ブッパン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</si>
</sst>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20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4"/>
      </bottom>
      <diagonal/>
    </border>
    <border>
      <left style="hair">
        <color indexed="63"/>
      </left>
      <right/>
      <top/>
      <bottom style="hair">
        <color indexed="63"/>
      </bottom>
      <diagonal/>
    </border>
    <border>
      <left style="hair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3"/>
      </bottom>
      <diagonal/>
    </border>
    <border>
      <left style="hair">
        <color indexed="63"/>
      </left>
      <right/>
      <top/>
      <bottom style="hair">
        <color indexed="64"/>
      </bottom>
      <diagonal/>
    </border>
    <border>
      <left style="hair">
        <color indexed="63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3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30" fillId="0" borderId="0"/>
    <xf numFmtId="0" fontId="5" fillId="0" borderId="0">
      <alignment vertical="center"/>
    </xf>
    <xf numFmtId="0" fontId="3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2" fillId="0" borderId="0" xfId="0" applyFont="1" applyAlignment="1">
      <alignment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Border="1" applyAlignment="1">
      <alignment vertical="center" shrinkToFit="1"/>
    </xf>
    <xf numFmtId="177" fontId="32" fillId="0" borderId="0" xfId="0" applyNumberFormat="1" applyFont="1" applyAlignment="1">
      <alignment vertical="center" shrinkToFit="1"/>
    </xf>
    <xf numFmtId="0" fontId="32" fillId="0" borderId="0" xfId="0" applyFont="1" applyFill="1" applyAlignment="1">
      <alignment vertical="center" shrinkToFit="1"/>
    </xf>
    <xf numFmtId="177" fontId="32" fillId="0" borderId="0" xfId="0" applyNumberFormat="1" applyFont="1" applyBorder="1" applyAlignment="1">
      <alignment vertical="center" shrinkToFit="1"/>
    </xf>
    <xf numFmtId="0" fontId="32" fillId="0" borderId="0" xfId="0" applyFont="1" applyFill="1" applyBorder="1" applyAlignment="1">
      <alignment vertical="center" shrinkToFit="1"/>
    </xf>
    <xf numFmtId="176" fontId="32" fillId="0" borderId="0" xfId="0" applyNumberFormat="1" applyFont="1" applyAlignment="1">
      <alignment vertical="center" shrinkToFit="1"/>
    </xf>
    <xf numFmtId="49" fontId="32" fillId="0" borderId="0" xfId="0" applyNumberFormat="1" applyFont="1" applyFill="1" applyBorder="1" applyAlignment="1">
      <alignment vertical="center" shrinkToFit="1"/>
    </xf>
    <xf numFmtId="49" fontId="32" fillId="24" borderId="0" xfId="0" applyNumberFormat="1" applyFont="1" applyFill="1" applyBorder="1" applyAlignment="1">
      <alignment vertical="center" shrinkToFit="1"/>
    </xf>
    <xf numFmtId="0" fontId="32" fillId="0" borderId="0" xfId="0" applyFont="1" applyFill="1" applyAlignment="1">
      <alignment horizontal="left" vertical="center" shrinkToFit="1"/>
    </xf>
    <xf numFmtId="0" fontId="32" fillId="27" borderId="0" xfId="0" applyFont="1" applyFill="1" applyAlignment="1">
      <alignment vertical="center" shrinkToFit="1"/>
    </xf>
    <xf numFmtId="0" fontId="34" fillId="0" borderId="0" xfId="0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38" fontId="34" fillId="0" borderId="0" xfId="44" applyFont="1" applyAlignment="1">
      <alignment horizontal="right" vertical="center" shrinkToFit="1"/>
    </xf>
    <xf numFmtId="177" fontId="3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5" fillId="28" borderId="33" xfId="0" applyFont="1" applyFill="1" applyBorder="1" applyAlignment="1">
      <alignment vertical="center" shrinkToFit="1"/>
    </xf>
    <xf numFmtId="38" fontId="36" fillId="29" borderId="15" xfId="44" applyFont="1" applyFill="1" applyBorder="1" applyAlignment="1">
      <alignment horizontal="center" vertical="center" shrinkToFit="1"/>
    </xf>
    <xf numFmtId="0" fontId="34" fillId="0" borderId="24" xfId="0" applyFont="1" applyBorder="1" applyAlignment="1">
      <alignment horizontal="right"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2" xfId="0" applyFont="1" applyBorder="1" applyAlignment="1">
      <alignment vertical="center" shrinkToFit="1"/>
    </xf>
    <xf numFmtId="38" fontId="34" fillId="0" borderId="12" xfId="44" applyFont="1" applyBorder="1" applyAlignment="1">
      <alignment horizontal="right" vertical="center" shrinkToFit="1"/>
    </xf>
    <xf numFmtId="0" fontId="34" fillId="0" borderId="12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1" xfId="0" applyFont="1" applyBorder="1" applyAlignment="1">
      <alignment horizontal="left" vertical="center" shrinkToFit="1"/>
    </xf>
    <xf numFmtId="0" fontId="34" fillId="0" borderId="12" xfId="0" applyFont="1" applyFill="1" applyBorder="1" applyAlignment="1">
      <alignment horizontal="left" vertical="center" shrinkToFit="1"/>
    </xf>
    <xf numFmtId="177" fontId="34" fillId="0" borderId="12" xfId="0" applyNumberFormat="1" applyFont="1" applyBorder="1" applyAlignment="1">
      <alignment horizontal="center" vertical="center" shrinkToFit="1"/>
    </xf>
    <xf numFmtId="0" fontId="34" fillId="0" borderId="12" xfId="0" applyFont="1" applyFill="1" applyBorder="1" applyAlignment="1">
      <alignment vertical="center" shrinkToFit="1"/>
    </xf>
    <xf numFmtId="38" fontId="34" fillId="0" borderId="12" xfId="44" applyFont="1" applyFill="1" applyBorder="1" applyAlignment="1">
      <alignment horizontal="right" vertical="center" shrinkToFit="1"/>
    </xf>
    <xf numFmtId="177" fontId="34" fillId="0" borderId="12" xfId="0" applyNumberFormat="1" applyFont="1" applyFill="1" applyBorder="1" applyAlignment="1">
      <alignment horizontal="center" vertical="center" shrinkToFit="1"/>
    </xf>
    <xf numFmtId="0" fontId="34" fillId="0" borderId="41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 shrinkToFit="1"/>
    </xf>
    <xf numFmtId="0" fontId="34" fillId="0" borderId="20" xfId="0" applyFont="1" applyBorder="1" applyAlignment="1">
      <alignment vertical="center" shrinkToFit="1"/>
    </xf>
    <xf numFmtId="38" fontId="34" fillId="0" borderId="20" xfId="44" applyFont="1" applyBorder="1" applyAlignment="1">
      <alignment horizontal="right" vertical="center" shrinkToFit="1"/>
    </xf>
    <xf numFmtId="177" fontId="34" fillId="0" borderId="20" xfId="0" applyNumberFormat="1" applyFont="1" applyBorder="1" applyAlignment="1">
      <alignment horizontal="center" vertical="center" shrinkToFit="1"/>
    </xf>
    <xf numFmtId="0" fontId="34" fillId="0" borderId="42" xfId="0" applyFont="1" applyBorder="1" applyAlignment="1">
      <alignment horizontal="center" vertical="center" shrinkToFit="1"/>
    </xf>
    <xf numFmtId="0" fontId="34" fillId="0" borderId="19" xfId="0" applyFont="1" applyBorder="1" applyAlignment="1">
      <alignment horizontal="left" vertical="center" shrinkToFit="1"/>
    </xf>
    <xf numFmtId="0" fontId="34" fillId="0" borderId="19" xfId="0" applyFont="1" applyFill="1" applyBorder="1" applyAlignment="1">
      <alignment horizontal="left" vertical="center" shrinkToFit="1"/>
    </xf>
    <xf numFmtId="0" fontId="34" fillId="0" borderId="19" xfId="0" applyFont="1" applyBorder="1" applyAlignment="1">
      <alignment vertical="center" shrinkToFit="1"/>
    </xf>
    <xf numFmtId="38" fontId="34" fillId="0" borderId="19" xfId="44" applyFont="1" applyBorder="1" applyAlignment="1">
      <alignment horizontal="right" vertical="center" shrinkToFit="1"/>
    </xf>
    <xf numFmtId="0" fontId="34" fillId="0" borderId="43" xfId="0" applyFont="1" applyBorder="1" applyAlignment="1">
      <alignment horizontal="center" vertical="center" shrinkToFit="1"/>
    </xf>
    <xf numFmtId="178" fontId="34" fillId="0" borderId="21" xfId="0" applyNumberFormat="1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horizontal="left" vertical="center" shrinkToFit="1"/>
    </xf>
    <xf numFmtId="0" fontId="34" fillId="0" borderId="16" xfId="0" applyFont="1" applyBorder="1" applyAlignment="1">
      <alignment horizontal="left" vertical="center" shrinkToFit="1"/>
    </xf>
    <xf numFmtId="0" fontId="34" fillId="0" borderId="16" xfId="0" applyFont="1" applyBorder="1" applyAlignment="1">
      <alignment vertical="center" shrinkToFit="1"/>
    </xf>
    <xf numFmtId="38" fontId="34" fillId="0" borderId="16" xfId="44" applyFont="1" applyBorder="1" applyAlignment="1">
      <alignment horizontal="right" vertical="center" shrinkToFit="1"/>
    </xf>
    <xf numFmtId="177" fontId="34" fillId="0" borderId="16" xfId="0" applyNumberFormat="1" applyFont="1" applyBorder="1" applyAlignment="1">
      <alignment horizontal="center" vertical="center" shrinkToFit="1"/>
    </xf>
    <xf numFmtId="0" fontId="34" fillId="0" borderId="39" xfId="0" applyFont="1" applyBorder="1" applyAlignment="1">
      <alignment horizontal="center" vertical="center" shrinkToFit="1"/>
    </xf>
    <xf numFmtId="178" fontId="34" fillId="0" borderId="12" xfId="0" applyNumberFormat="1" applyFont="1" applyFill="1" applyBorder="1" applyAlignment="1">
      <alignment vertical="center" shrinkToFit="1"/>
    </xf>
    <xf numFmtId="38" fontId="34" fillId="24" borderId="12" xfId="44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vertical="center" shrinkToFit="1"/>
    </xf>
    <xf numFmtId="38" fontId="34" fillId="0" borderId="16" xfId="44" applyFont="1" applyFill="1" applyBorder="1" applyAlignment="1">
      <alignment horizontal="right" vertical="center" shrinkToFit="1"/>
    </xf>
    <xf numFmtId="177" fontId="34" fillId="0" borderId="16" xfId="0" applyNumberFormat="1" applyFont="1" applyFill="1" applyBorder="1" applyAlignment="1">
      <alignment horizontal="center" vertical="center" shrinkToFit="1"/>
    </xf>
    <xf numFmtId="0" fontId="34" fillId="0" borderId="39" xfId="0" applyFont="1" applyFill="1" applyBorder="1" applyAlignment="1">
      <alignment horizontal="center" vertical="center" shrinkToFit="1"/>
    </xf>
    <xf numFmtId="0" fontId="34" fillId="0" borderId="14" xfId="0" applyFont="1" applyFill="1" applyBorder="1" applyAlignment="1">
      <alignment vertical="center" shrinkToFit="1"/>
    </xf>
    <xf numFmtId="38" fontId="34" fillId="0" borderId="14" xfId="44" applyFont="1" applyFill="1" applyBorder="1" applyAlignment="1">
      <alignment horizontal="right" vertical="center" shrinkToFit="1"/>
    </xf>
    <xf numFmtId="38" fontId="34" fillId="0" borderId="12" xfId="45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horizontal="right" vertical="center" wrapText="1"/>
    </xf>
    <xf numFmtId="38" fontId="34" fillId="0" borderId="12" xfId="45" applyFont="1" applyFill="1" applyBorder="1" applyAlignment="1">
      <alignment horizontal="right" vertical="center" wrapText="1"/>
    </xf>
    <xf numFmtId="38" fontId="34" fillId="0" borderId="41" xfId="45" applyFont="1" applyFill="1" applyBorder="1" applyAlignment="1">
      <alignment horizontal="center" vertical="center"/>
    </xf>
    <xf numFmtId="38" fontId="34" fillId="0" borderId="12" xfId="45" applyFont="1" applyFill="1" applyBorder="1" applyAlignment="1">
      <alignment horizontal="center" vertical="center"/>
    </xf>
    <xf numFmtId="38" fontId="34" fillId="0" borderId="16" xfId="45" applyFont="1" applyFill="1" applyBorder="1" applyAlignment="1">
      <alignment horizontal="left" vertical="center" shrinkToFit="1"/>
    </xf>
    <xf numFmtId="38" fontId="34" fillId="0" borderId="16" xfId="44" applyFont="1" applyFill="1" applyBorder="1" applyAlignment="1">
      <alignment horizontal="right" vertical="center"/>
    </xf>
    <xf numFmtId="38" fontId="34" fillId="0" borderId="16" xfId="45" applyFont="1" applyFill="1" applyBorder="1" applyAlignment="1">
      <alignment horizontal="right" vertical="center"/>
    </xf>
    <xf numFmtId="38" fontId="34" fillId="0" borderId="16" xfId="45" applyFont="1" applyFill="1" applyBorder="1" applyAlignment="1">
      <alignment horizontal="center" vertical="center"/>
    </xf>
    <xf numFmtId="38" fontId="34" fillId="0" borderId="39" xfId="45" applyFont="1" applyFill="1" applyBorder="1" applyAlignment="1">
      <alignment horizontal="center" vertical="center"/>
    </xf>
    <xf numFmtId="38" fontId="34" fillId="0" borderId="16" xfId="44" applyFont="1" applyFill="1" applyBorder="1" applyAlignment="1">
      <alignment horizontal="right" vertical="center" wrapText="1"/>
    </xf>
    <xf numFmtId="0" fontId="34" fillId="26" borderId="21" xfId="0" applyFont="1" applyFill="1" applyBorder="1" applyAlignment="1">
      <alignment horizontal="left" vertical="center" shrinkToFit="1"/>
    </xf>
    <xf numFmtId="0" fontId="34" fillId="0" borderId="15" xfId="0" applyFont="1" applyFill="1" applyBorder="1" applyAlignment="1">
      <alignment horizontal="left" vertical="center" shrinkToFit="1"/>
    </xf>
    <xf numFmtId="38" fontId="34" fillId="0" borderId="15" xfId="44" applyFont="1" applyFill="1" applyBorder="1" applyAlignment="1">
      <alignment horizontal="right" vertical="center" shrinkToFit="1"/>
    </xf>
    <xf numFmtId="177" fontId="34" fillId="0" borderId="15" xfId="0" applyNumberFormat="1" applyFont="1" applyFill="1" applyBorder="1" applyAlignment="1">
      <alignment horizontal="center" vertical="center" shrinkToFit="1"/>
    </xf>
    <xf numFmtId="38" fontId="34" fillId="0" borderId="40" xfId="45" applyFont="1" applyFill="1" applyBorder="1" applyAlignment="1">
      <alignment horizontal="center" vertical="center"/>
    </xf>
    <xf numFmtId="38" fontId="34" fillId="0" borderId="12" xfId="44" applyFont="1" applyFill="1" applyBorder="1" applyAlignment="1">
      <alignment horizontal="right" vertical="center"/>
    </xf>
    <xf numFmtId="0" fontId="37" fillId="0" borderId="16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horizontal="left" vertical="center" shrinkToFit="1"/>
    </xf>
    <xf numFmtId="0" fontId="37" fillId="0" borderId="12" xfId="0" applyFont="1" applyFill="1" applyBorder="1" applyAlignment="1">
      <alignment vertical="center"/>
    </xf>
    <xf numFmtId="0" fontId="37" fillId="0" borderId="16" xfId="0" applyFont="1" applyFill="1" applyBorder="1" applyAlignment="1">
      <alignment vertical="center"/>
    </xf>
    <xf numFmtId="0" fontId="37" fillId="26" borderId="16" xfId="0" applyFont="1" applyFill="1" applyBorder="1" applyAlignment="1">
      <alignment horizontal="left" vertical="center" shrinkToFit="1"/>
    </xf>
    <xf numFmtId="0" fontId="34" fillId="26" borderId="16" xfId="0" applyFont="1" applyFill="1" applyBorder="1" applyAlignment="1">
      <alignment horizontal="left" vertical="center" shrinkToFit="1"/>
    </xf>
    <xf numFmtId="0" fontId="34" fillId="26" borderId="16" xfId="0" applyFont="1" applyFill="1" applyBorder="1" applyAlignment="1">
      <alignment vertical="center" shrinkToFit="1"/>
    </xf>
    <xf numFmtId="38" fontId="34" fillId="26" borderId="16" xfId="44" applyFont="1" applyFill="1" applyBorder="1" applyAlignment="1">
      <alignment horizontal="right" vertical="center" shrinkToFit="1"/>
    </xf>
    <xf numFmtId="177" fontId="34" fillId="26" borderId="16" xfId="0" applyNumberFormat="1" applyFont="1" applyFill="1" applyBorder="1" applyAlignment="1">
      <alignment horizontal="center" vertical="center" shrinkToFit="1"/>
    </xf>
    <xf numFmtId="0" fontId="34" fillId="26" borderId="39" xfId="0" applyFont="1" applyFill="1" applyBorder="1" applyAlignment="1">
      <alignment horizontal="center" vertical="center" shrinkToFit="1"/>
    </xf>
    <xf numFmtId="0" fontId="34" fillId="0" borderId="16" xfId="0" applyFont="1" applyFill="1" applyBorder="1" applyAlignment="1">
      <alignment vertical="center"/>
    </xf>
    <xf numFmtId="38" fontId="37" fillId="0" borderId="12" xfId="45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vertical="center" shrinkToFit="1"/>
    </xf>
    <xf numFmtId="38" fontId="34" fillId="0" borderId="12" xfId="44" applyFont="1" applyFill="1" applyBorder="1" applyAlignment="1">
      <alignment horizontal="center" vertical="center" shrinkToFit="1"/>
    </xf>
    <xf numFmtId="38" fontId="34" fillId="0" borderId="41" xfId="44" applyFont="1" applyFill="1" applyBorder="1" applyAlignment="1">
      <alignment horizontal="center" vertical="center" shrinkToFit="1"/>
    </xf>
    <xf numFmtId="38" fontId="34" fillId="0" borderId="16" xfId="44" applyFont="1" applyFill="1" applyBorder="1" applyAlignment="1">
      <alignment vertical="center" shrinkToFit="1"/>
    </xf>
    <xf numFmtId="38" fontId="34" fillId="0" borderId="39" xfId="44" applyFont="1" applyFill="1" applyBorder="1" applyAlignment="1">
      <alignment horizontal="center" vertical="center" shrinkToFit="1"/>
    </xf>
    <xf numFmtId="38" fontId="37" fillId="0" borderId="16" xfId="45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horizontal="left" vertical="center"/>
    </xf>
    <xf numFmtId="3" fontId="34" fillId="0" borderId="16" xfId="0" applyNumberFormat="1" applyFont="1" applyFill="1" applyBorder="1" applyAlignment="1">
      <alignment vertical="center"/>
    </xf>
    <xf numFmtId="38" fontId="34" fillId="0" borderId="16" xfId="44" applyFont="1" applyFill="1" applyBorder="1" applyAlignment="1">
      <alignment horizontal="center" vertical="center" shrinkToFit="1"/>
    </xf>
    <xf numFmtId="0" fontId="34" fillId="0" borderId="15" xfId="0" applyFont="1" applyFill="1" applyBorder="1" applyAlignment="1">
      <alignment vertical="center" shrinkToFit="1"/>
    </xf>
    <xf numFmtId="38" fontId="34" fillId="0" borderId="15" xfId="44" applyFont="1" applyFill="1" applyBorder="1" applyAlignment="1">
      <alignment vertical="center" shrinkToFit="1"/>
    </xf>
    <xf numFmtId="0" fontId="37" fillId="0" borderId="15" xfId="0" applyFont="1" applyFill="1" applyBorder="1" applyAlignment="1">
      <alignment horizontal="left" vertical="center" shrinkToFit="1"/>
    </xf>
    <xf numFmtId="0" fontId="34" fillId="0" borderId="15" xfId="0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horizontal="left" vertical="center"/>
    </xf>
    <xf numFmtId="38" fontId="34" fillId="0" borderId="42" xfId="44" applyFont="1" applyFill="1" applyBorder="1" applyAlignment="1">
      <alignment horizontal="center" vertical="center" shrinkToFit="1"/>
    </xf>
    <xf numFmtId="38" fontId="37" fillId="0" borderId="19" xfId="45" applyFont="1" applyFill="1" applyBorder="1" applyAlignment="1">
      <alignment horizontal="left" vertical="center" shrinkToFit="1"/>
    </xf>
    <xf numFmtId="0" fontId="34" fillId="0" borderId="19" xfId="0" applyFont="1" applyFill="1" applyBorder="1" applyAlignment="1">
      <alignment horizontal="left" vertical="center"/>
    </xf>
    <xf numFmtId="38" fontId="34" fillId="0" borderId="19" xfId="44" applyFont="1" applyFill="1" applyBorder="1" applyAlignment="1">
      <alignment horizontal="right" vertical="center" shrinkToFit="1"/>
    </xf>
    <xf numFmtId="38" fontId="34" fillId="0" borderId="19" xfId="44" applyFont="1" applyFill="1" applyBorder="1" applyAlignment="1">
      <alignment horizontal="center" vertical="center" shrinkToFit="1"/>
    </xf>
    <xf numFmtId="38" fontId="34" fillId="0" borderId="43" xfId="44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left" vertical="center"/>
    </xf>
    <xf numFmtId="0" fontId="34" fillId="0" borderId="12" xfId="0" applyFont="1" applyFill="1" applyBorder="1" applyAlignment="1">
      <alignment vertical="center"/>
    </xf>
    <xf numFmtId="38" fontId="34" fillId="0" borderId="21" xfId="45" applyFont="1" applyFill="1" applyBorder="1" applyAlignment="1">
      <alignment horizontal="left" vertical="center"/>
    </xf>
    <xf numFmtId="0" fontId="34" fillId="26" borderId="12" xfId="0" applyFont="1" applyFill="1" applyBorder="1" applyAlignment="1">
      <alignment horizontal="left" vertical="center" shrinkToFit="1"/>
    </xf>
    <xf numFmtId="0" fontId="34" fillId="26" borderId="12" xfId="0" applyFont="1" applyFill="1" applyBorder="1" applyAlignment="1">
      <alignment vertical="center" shrinkToFit="1"/>
    </xf>
    <xf numFmtId="38" fontId="34" fillId="26" borderId="12" xfId="44" applyFont="1" applyFill="1" applyBorder="1" applyAlignment="1">
      <alignment vertical="center"/>
    </xf>
    <xf numFmtId="38" fontId="34" fillId="26" borderId="12" xfId="44" applyFont="1" applyFill="1" applyBorder="1" applyAlignment="1">
      <alignment horizontal="center" vertical="center"/>
    </xf>
    <xf numFmtId="177" fontId="34" fillId="26" borderId="41" xfId="0" applyNumberFormat="1" applyFont="1" applyFill="1" applyBorder="1" applyAlignment="1">
      <alignment horizontal="center" vertical="center"/>
    </xf>
    <xf numFmtId="38" fontId="34" fillId="0" borderId="12" xfId="44" applyFont="1" applyBorder="1" applyAlignment="1">
      <alignment horizontal="right" vertical="center"/>
    </xf>
    <xf numFmtId="177" fontId="34" fillId="0" borderId="12" xfId="0" applyNumberFormat="1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13" xfId="0" applyFont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vertical="center" shrinkToFit="1"/>
    </xf>
    <xf numFmtId="38" fontId="34" fillId="0" borderId="13" xfId="44" applyFont="1" applyFill="1" applyBorder="1" applyAlignment="1">
      <alignment horizontal="right" vertical="center" shrinkToFit="1"/>
    </xf>
    <xf numFmtId="0" fontId="34" fillId="0" borderId="44" xfId="0" applyFont="1" applyFill="1" applyBorder="1" applyAlignment="1">
      <alignment horizontal="center" vertical="center" shrinkToFit="1"/>
    </xf>
    <xf numFmtId="38" fontId="34" fillId="0" borderId="21" xfId="44" applyFont="1" applyBorder="1" applyAlignment="1">
      <alignment horizontal="left" vertical="center" shrinkToFit="1"/>
    </xf>
    <xf numFmtId="0" fontId="34" fillId="0" borderId="12" xfId="61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4" xfId="0" applyFont="1" applyBorder="1" applyAlignment="1">
      <alignment vertical="center" shrinkToFit="1"/>
    </xf>
    <xf numFmtId="38" fontId="34" fillId="0" borderId="14" xfId="44" applyFont="1" applyBorder="1" applyAlignment="1">
      <alignment horizontal="right" vertical="center" shrinkToFit="1"/>
    </xf>
    <xf numFmtId="177" fontId="34" fillId="0" borderId="14" xfId="0" applyNumberFormat="1" applyFont="1" applyBorder="1" applyAlignment="1">
      <alignment horizontal="center" vertical="center" shrinkToFit="1"/>
    </xf>
    <xf numFmtId="0" fontId="34" fillId="0" borderId="45" xfId="0" applyFont="1" applyBorder="1" applyAlignment="1">
      <alignment horizontal="center" vertical="center" shrinkToFit="1"/>
    </xf>
    <xf numFmtId="178" fontId="34" fillId="0" borderId="16" xfId="0" applyNumberFormat="1" applyFont="1" applyFill="1" applyBorder="1" applyAlignment="1">
      <alignment vertical="center" shrinkToFit="1"/>
    </xf>
    <xf numFmtId="38" fontId="34" fillId="24" borderId="16" xfId="44" applyFont="1" applyFill="1" applyBorder="1" applyAlignment="1">
      <alignment horizontal="right" vertical="center" shrinkToFit="1"/>
    </xf>
    <xf numFmtId="38" fontId="34" fillId="0" borderId="15" xfId="44" applyFont="1" applyBorder="1" applyAlignment="1">
      <alignment horizontal="right" vertical="center" shrinkToFit="1"/>
    </xf>
    <xf numFmtId="0" fontId="34" fillId="0" borderId="40" xfId="0" applyFont="1" applyBorder="1" applyAlignment="1">
      <alignment horizontal="center" vertical="center" shrinkToFit="1"/>
    </xf>
    <xf numFmtId="177" fontId="34" fillId="0" borderId="14" xfId="0" applyNumberFormat="1" applyFont="1" applyFill="1" applyBorder="1" applyAlignment="1">
      <alignment horizontal="center" vertical="center" shrinkToFit="1"/>
    </xf>
    <xf numFmtId="0" fontId="34" fillId="0" borderId="45" xfId="0" applyFont="1" applyFill="1" applyBorder="1" applyAlignment="1">
      <alignment horizontal="center" vertical="center" shrinkToFit="1"/>
    </xf>
    <xf numFmtId="177" fontId="34" fillId="26" borderId="14" xfId="0" applyNumberFormat="1" applyFont="1" applyFill="1" applyBorder="1" applyAlignment="1">
      <alignment horizontal="center" vertical="center" shrinkToFit="1"/>
    </xf>
    <xf numFmtId="38" fontId="34" fillId="0" borderId="12" xfId="44" applyFont="1" applyBorder="1" applyAlignment="1">
      <alignment vertical="center"/>
    </xf>
    <xf numFmtId="38" fontId="34" fillId="0" borderId="12" xfId="44" applyFont="1" applyBorder="1" applyAlignment="1">
      <alignment horizontal="center" vertical="center"/>
    </xf>
    <xf numFmtId="177" fontId="34" fillId="0" borderId="41" xfId="0" applyNumberFormat="1" applyFont="1" applyBorder="1" applyAlignment="1">
      <alignment horizontal="center" vertical="center"/>
    </xf>
    <xf numFmtId="0" fontId="34" fillId="0" borderId="27" xfId="0" applyFont="1" applyFill="1" applyBorder="1" applyAlignment="1">
      <alignment horizontal="left" vertical="center" shrinkToFit="1"/>
    </xf>
    <xf numFmtId="38" fontId="34" fillId="0" borderId="27" xfId="44" applyFont="1" applyFill="1" applyBorder="1" applyAlignment="1">
      <alignment horizontal="right" vertical="center" shrinkToFit="1"/>
    </xf>
    <xf numFmtId="38" fontId="37" fillId="0" borderId="13" xfId="45" applyFont="1" applyFill="1" applyBorder="1" applyAlignment="1">
      <alignment horizontal="left" vertical="center" shrinkToFit="1"/>
    </xf>
    <xf numFmtId="0" fontId="34" fillId="0" borderId="13" xfId="0" applyFont="1" applyFill="1" applyBorder="1" applyAlignment="1">
      <alignment horizontal="left" vertical="center"/>
    </xf>
    <xf numFmtId="38" fontId="34" fillId="0" borderId="13" xfId="44" applyFont="1" applyFill="1" applyBorder="1" applyAlignment="1">
      <alignment horizontal="center" vertical="center" shrinkToFit="1"/>
    </xf>
    <xf numFmtId="38" fontId="34" fillId="0" borderId="44" xfId="44" applyFont="1" applyFill="1" applyBorder="1" applyAlignment="1">
      <alignment horizontal="center" vertical="center" shrinkToFit="1"/>
    </xf>
    <xf numFmtId="0" fontId="34" fillId="0" borderId="22" xfId="0" applyFont="1" applyFill="1" applyBorder="1" applyAlignment="1">
      <alignment horizontal="right" vertical="center" shrinkToFit="1"/>
    </xf>
    <xf numFmtId="38" fontId="34" fillId="0" borderId="12" xfId="44" applyFont="1" applyBorder="1" applyAlignment="1">
      <alignment horizontal="center" vertical="center" shrinkToFit="1"/>
    </xf>
    <xf numFmtId="38" fontId="34" fillId="0" borderId="41" xfId="44" applyFont="1" applyBorder="1" applyAlignment="1">
      <alignment horizontal="center" vertical="center" shrinkToFit="1"/>
    </xf>
    <xf numFmtId="176" fontId="38" fillId="0" borderId="21" xfId="0" applyNumberFormat="1" applyFont="1" applyBorder="1" applyAlignment="1">
      <alignment vertical="center" shrinkToFit="1"/>
    </xf>
    <xf numFmtId="3" fontId="34" fillId="0" borderId="12" xfId="0" applyNumberFormat="1" applyFont="1" applyFill="1" applyBorder="1" applyAlignment="1">
      <alignment vertical="center"/>
    </xf>
    <xf numFmtId="0" fontId="34" fillId="0" borderId="16" xfId="0" applyFont="1" applyBorder="1" applyAlignment="1">
      <alignment horizontal="center" vertical="center" shrinkToFit="1"/>
    </xf>
    <xf numFmtId="0" fontId="34" fillId="0" borderId="40" xfId="0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left" vertical="center" shrinkToFit="1"/>
    </xf>
    <xf numFmtId="0" fontId="34" fillId="0" borderId="17" xfId="0" applyFont="1" applyFill="1" applyBorder="1" applyAlignment="1">
      <alignment horizontal="left" vertical="center" shrinkToFit="1"/>
    </xf>
    <xf numFmtId="0" fontId="34" fillId="0" borderId="20" xfId="0" applyFont="1" applyFill="1" applyBorder="1" applyAlignment="1">
      <alignment vertical="center" shrinkToFit="1"/>
    </xf>
    <xf numFmtId="38" fontId="34" fillId="0" borderId="20" xfId="44" applyFont="1" applyFill="1" applyBorder="1" applyAlignment="1">
      <alignment horizontal="right" vertical="center" shrinkToFit="1"/>
    </xf>
    <xf numFmtId="177" fontId="34" fillId="0" borderId="20" xfId="0" applyNumberFormat="1" applyFont="1" applyFill="1" applyBorder="1" applyAlignment="1">
      <alignment horizontal="center" vertical="center" shrinkToFit="1"/>
    </xf>
    <xf numFmtId="0" fontId="34" fillId="0" borderId="42" xfId="0" applyFont="1" applyFill="1" applyBorder="1" applyAlignment="1">
      <alignment horizontal="center" vertical="center" shrinkToFit="1"/>
    </xf>
    <xf numFmtId="0" fontId="34" fillId="0" borderId="19" xfId="0" applyFont="1" applyFill="1" applyBorder="1" applyAlignment="1">
      <alignment vertical="center" shrinkToFit="1"/>
    </xf>
    <xf numFmtId="0" fontId="37" fillId="0" borderId="14" xfId="0" applyFont="1" applyFill="1" applyBorder="1" applyAlignment="1">
      <alignment horizontal="left" vertical="center" shrinkToFit="1"/>
    </xf>
    <xf numFmtId="38" fontId="34" fillId="0" borderId="40" xfId="44" applyFont="1" applyFill="1" applyBorder="1" applyAlignment="1">
      <alignment horizontal="center" vertical="center" shrinkToFit="1"/>
    </xf>
    <xf numFmtId="38" fontId="37" fillId="0" borderId="14" xfId="45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/>
    </xf>
    <xf numFmtId="38" fontId="34" fillId="0" borderId="14" xfId="44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vertical="center" shrinkToFit="1"/>
    </xf>
    <xf numFmtId="38" fontId="34" fillId="0" borderId="13" xfId="44" applyFont="1" applyBorder="1" applyAlignment="1">
      <alignment horizontal="center" vertical="center" shrinkToFit="1"/>
    </xf>
    <xf numFmtId="177" fontId="34" fillId="0" borderId="13" xfId="0" applyNumberFormat="1" applyFont="1" applyBorder="1" applyAlignment="1">
      <alignment horizontal="center" vertical="center" shrinkToFit="1"/>
    </xf>
    <xf numFmtId="38" fontId="34" fillId="0" borderId="14" xfId="44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right" vertical="center"/>
    </xf>
    <xf numFmtId="38" fontId="34" fillId="0" borderId="45" xfId="45" applyFont="1" applyFill="1" applyBorder="1" applyAlignment="1">
      <alignment horizontal="center" vertical="center"/>
    </xf>
    <xf numFmtId="38" fontId="34" fillId="0" borderId="16" xfId="44" applyFont="1" applyBorder="1" applyAlignment="1">
      <alignment vertical="center"/>
    </xf>
    <xf numFmtId="38" fontId="34" fillId="0" borderId="16" xfId="44" applyFont="1" applyBorder="1" applyAlignment="1">
      <alignment horizontal="center" vertical="center"/>
    </xf>
    <xf numFmtId="177" fontId="34" fillId="0" borderId="39" xfId="0" applyNumberFormat="1" applyFont="1" applyBorder="1" applyAlignment="1">
      <alignment horizontal="center" vertical="center"/>
    </xf>
    <xf numFmtId="38" fontId="34" fillId="26" borderId="12" xfId="44" applyFont="1" applyFill="1" applyBorder="1" applyAlignment="1">
      <alignment horizontal="right" vertical="center" shrinkToFit="1"/>
    </xf>
    <xf numFmtId="177" fontId="34" fillId="26" borderId="12" xfId="0" applyNumberFormat="1" applyFont="1" applyFill="1" applyBorder="1" applyAlignment="1">
      <alignment horizontal="center" vertical="center" shrinkToFit="1"/>
    </xf>
    <xf numFmtId="0" fontId="34" fillId="26" borderId="41" xfId="0" applyFont="1" applyFill="1" applyBorder="1" applyAlignment="1">
      <alignment horizontal="center" vertical="center" shrinkToFit="1"/>
    </xf>
    <xf numFmtId="38" fontId="34" fillId="0" borderId="16" xfId="44" applyFont="1" applyBorder="1" applyAlignment="1">
      <alignment horizontal="right" vertical="center"/>
    </xf>
    <xf numFmtId="177" fontId="34" fillId="0" borderId="16" xfId="0" applyNumberFormat="1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38" fontId="34" fillId="0" borderId="12" xfId="45" applyFont="1" applyFill="1" applyBorder="1" applyAlignment="1">
      <alignment horizontal="right" vertical="center"/>
    </xf>
    <xf numFmtId="0" fontId="37" fillId="0" borderId="29" xfId="0" applyFont="1" applyFill="1" applyBorder="1" applyAlignment="1">
      <alignment horizontal="left" vertical="center" shrinkToFit="1"/>
    </xf>
    <xf numFmtId="0" fontId="34" fillId="0" borderId="29" xfId="0" applyFont="1" applyFill="1" applyBorder="1" applyAlignment="1">
      <alignment horizontal="left" vertical="center" shrinkToFit="1"/>
    </xf>
    <xf numFmtId="0" fontId="34" fillId="0" borderId="29" xfId="0" applyFont="1" applyFill="1" applyBorder="1" applyAlignment="1">
      <alignment vertical="center" shrinkToFit="1"/>
    </xf>
    <xf numFmtId="38" fontId="34" fillId="0" borderId="29" xfId="44" applyFont="1" applyFill="1" applyBorder="1" applyAlignment="1">
      <alignment horizontal="right" vertical="center" shrinkToFit="1"/>
    </xf>
    <xf numFmtId="177" fontId="34" fillId="0" borderId="29" xfId="0" applyNumberFormat="1" applyFont="1" applyFill="1" applyBorder="1" applyAlignment="1">
      <alignment horizontal="center" vertical="center" shrinkToFit="1"/>
    </xf>
    <xf numFmtId="0" fontId="34" fillId="0" borderId="48" xfId="0" applyFont="1" applyFill="1" applyBorder="1" applyAlignment="1">
      <alignment horizontal="center" vertical="center" shrinkToFit="1"/>
    </xf>
    <xf numFmtId="0" fontId="37" fillId="0" borderId="20" xfId="0" applyFont="1" applyFill="1" applyBorder="1" applyAlignment="1">
      <alignment vertical="center"/>
    </xf>
    <xf numFmtId="0" fontId="37" fillId="0" borderId="19" xfId="0" applyFont="1" applyFill="1" applyBorder="1" applyAlignment="1">
      <alignment horizontal="left" vertical="center" shrinkToFit="1"/>
    </xf>
    <xf numFmtId="0" fontId="37" fillId="0" borderId="19" xfId="0" applyFont="1" applyFill="1" applyBorder="1" applyAlignment="1">
      <alignment vertical="center"/>
    </xf>
    <xf numFmtId="177" fontId="34" fillId="0" borderId="19" xfId="0" applyNumberFormat="1" applyFont="1" applyFill="1" applyBorder="1" applyAlignment="1">
      <alignment horizontal="center" vertical="center" shrinkToFit="1"/>
    </xf>
    <xf numFmtId="0" fontId="34" fillId="0" borderId="43" xfId="0" applyFont="1" applyFill="1" applyBorder="1" applyAlignment="1">
      <alignment horizontal="center" vertical="center" shrinkToFit="1"/>
    </xf>
    <xf numFmtId="0" fontId="34" fillId="0" borderId="12" xfId="0" applyFont="1" applyFill="1" applyBorder="1" applyAlignment="1">
      <alignment horizontal="center" vertical="center" shrinkToFit="1"/>
    </xf>
    <xf numFmtId="38" fontId="37" fillId="0" borderId="21" xfId="45" applyFont="1" applyFill="1" applyBorder="1" applyAlignment="1">
      <alignment horizontal="left" vertical="center" shrinkToFit="1"/>
    </xf>
    <xf numFmtId="0" fontId="34" fillId="0" borderId="16" xfId="0" applyFont="1" applyFill="1" applyBorder="1" applyAlignment="1">
      <alignment horizontal="center" vertical="center" shrinkToFit="1"/>
    </xf>
    <xf numFmtId="177" fontId="34" fillId="0" borderId="13" xfId="0" applyNumberFormat="1" applyFont="1" applyFill="1" applyBorder="1" applyAlignment="1">
      <alignment horizontal="center" vertical="center" shrinkToFit="1"/>
    </xf>
    <xf numFmtId="0" fontId="34" fillId="0" borderId="25" xfId="0" applyFont="1" applyFill="1" applyBorder="1" applyAlignment="1">
      <alignment horizontal="left" vertical="center" shrinkToFit="1"/>
    </xf>
    <xf numFmtId="38" fontId="34" fillId="0" borderId="25" xfId="44" applyFont="1" applyFill="1" applyBorder="1" applyAlignment="1">
      <alignment horizontal="right" vertical="center" shrinkToFit="1"/>
    </xf>
    <xf numFmtId="0" fontId="34" fillId="0" borderId="29" xfId="0" applyFont="1" applyFill="1" applyBorder="1" applyAlignment="1">
      <alignment horizontal="center" vertical="center" shrinkToFit="1"/>
    </xf>
    <xf numFmtId="178" fontId="34" fillId="0" borderId="29" xfId="0" applyNumberFormat="1" applyFont="1" applyFill="1" applyBorder="1" applyAlignment="1">
      <alignment vertical="center" shrinkToFit="1"/>
    </xf>
    <xf numFmtId="38" fontId="37" fillId="26" borderId="12" xfId="45" applyFont="1" applyFill="1" applyBorder="1" applyAlignment="1">
      <alignment horizontal="left" vertical="center" shrinkToFit="1"/>
    </xf>
    <xf numFmtId="0" fontId="34" fillId="26" borderId="12" xfId="0" applyFont="1" applyFill="1" applyBorder="1" applyAlignment="1">
      <alignment vertical="center"/>
    </xf>
    <xf numFmtId="38" fontId="34" fillId="26" borderId="12" xfId="44" applyFont="1" applyFill="1" applyBorder="1" applyAlignment="1">
      <alignment vertical="center" shrinkToFit="1"/>
    </xf>
    <xf numFmtId="38" fontId="34" fillId="26" borderId="12" xfId="44" applyFont="1" applyFill="1" applyBorder="1" applyAlignment="1">
      <alignment horizontal="center" vertical="center" shrinkToFit="1"/>
    </xf>
    <xf numFmtId="38" fontId="34" fillId="26" borderId="41" xfId="44" applyFont="1" applyFill="1" applyBorder="1" applyAlignment="1">
      <alignment horizontal="center" vertical="center" shrinkToFit="1"/>
    </xf>
    <xf numFmtId="0" fontId="37" fillId="0" borderId="13" xfId="0" applyFont="1" applyFill="1" applyBorder="1" applyAlignment="1">
      <alignment horizontal="left" vertical="center" shrinkToFit="1"/>
    </xf>
    <xf numFmtId="38" fontId="34" fillId="0" borderId="44" xfId="45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vertical="center"/>
    </xf>
    <xf numFmtId="0" fontId="34" fillId="0" borderId="51" xfId="0" applyFont="1" applyBorder="1" applyAlignment="1">
      <alignment horizontal="left" vertical="center" shrinkToFit="1"/>
    </xf>
    <xf numFmtId="0" fontId="34" fillId="0" borderId="36" xfId="0" applyFont="1" applyBorder="1" applyAlignment="1">
      <alignment horizontal="left" vertical="center" shrinkToFit="1"/>
    </xf>
    <xf numFmtId="0" fontId="34" fillId="0" borderId="36" xfId="0" applyFont="1" applyFill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0" fontId="34" fillId="0" borderId="24" xfId="0" applyFont="1" applyFill="1" applyBorder="1" applyAlignment="1">
      <alignment horizontal="right" vertical="center" shrinkToFit="1"/>
    </xf>
    <xf numFmtId="0" fontId="34" fillId="0" borderId="16" xfId="61" applyFont="1" applyFill="1" applyBorder="1" applyAlignment="1" applyProtection="1">
      <alignment horizontal="left" vertical="center" shrinkToFit="1"/>
      <protection locked="0"/>
    </xf>
    <xf numFmtId="0" fontId="34" fillId="0" borderId="38" xfId="0" applyFont="1" applyBorder="1" applyAlignment="1">
      <alignment horizontal="right" vertical="center" shrinkToFit="1"/>
    </xf>
    <xf numFmtId="49" fontId="34" fillId="0" borderId="14" xfId="0" applyNumberFormat="1" applyFont="1" applyBorder="1" applyAlignment="1">
      <alignment horizontal="left" vertical="center" shrinkToFit="1"/>
    </xf>
    <xf numFmtId="0" fontId="34" fillId="0" borderId="23" xfId="0" applyFont="1" applyBorder="1" applyAlignment="1">
      <alignment horizontal="left" vertical="center" shrinkToFit="1"/>
    </xf>
    <xf numFmtId="0" fontId="38" fillId="0" borderId="0" xfId="0" applyFont="1" applyBorder="1" applyAlignment="1">
      <alignment vertical="center" shrinkToFit="1"/>
    </xf>
    <xf numFmtId="49" fontId="34" fillId="0" borderId="16" xfId="0" applyNumberFormat="1" applyFont="1" applyBorder="1" applyAlignment="1">
      <alignment horizontal="left" vertical="center" shrinkToFit="1"/>
    </xf>
    <xf numFmtId="49" fontId="34" fillId="0" borderId="16" xfId="0" applyNumberFormat="1" applyFont="1" applyFill="1" applyBorder="1" applyAlignment="1">
      <alignment horizontal="left" vertical="center" shrinkToFit="1"/>
    </xf>
    <xf numFmtId="0" fontId="38" fillId="0" borderId="55" xfId="0" applyFont="1" applyBorder="1" applyAlignment="1">
      <alignment vertical="center" shrinkToFit="1"/>
    </xf>
    <xf numFmtId="38" fontId="34" fillId="0" borderId="16" xfId="44" applyFont="1" applyBorder="1" applyAlignment="1">
      <alignment horizontal="center" vertical="center" shrinkToFit="1"/>
    </xf>
    <xf numFmtId="38" fontId="34" fillId="0" borderId="39" xfId="44" applyFont="1" applyBorder="1" applyAlignment="1">
      <alignment horizontal="center" vertical="center" shrinkToFit="1"/>
    </xf>
    <xf numFmtId="0" fontId="34" fillId="0" borderId="22" xfId="0" applyFont="1" applyBorder="1" applyAlignment="1">
      <alignment horizontal="right" vertical="center" shrinkToFit="1"/>
    </xf>
    <xf numFmtId="0" fontId="34" fillId="0" borderId="55" xfId="0" applyFont="1" applyBorder="1" applyAlignment="1">
      <alignment vertical="center" shrinkToFit="1"/>
    </xf>
    <xf numFmtId="0" fontId="34" fillId="0" borderId="55" xfId="0" applyFont="1" applyFill="1" applyBorder="1" applyAlignment="1">
      <alignment vertical="center" shrinkToFit="1"/>
    </xf>
    <xf numFmtId="0" fontId="34" fillId="0" borderId="0" xfId="0" applyFont="1" applyFill="1" applyAlignment="1">
      <alignment vertical="center" shrinkToFit="1"/>
    </xf>
    <xf numFmtId="49" fontId="34" fillId="0" borderId="19" xfId="0" applyNumberFormat="1" applyFont="1" applyFill="1" applyBorder="1" applyAlignment="1">
      <alignment horizontal="left" vertical="center" shrinkToFit="1"/>
    </xf>
    <xf numFmtId="49" fontId="34" fillId="0" borderId="12" xfId="0" applyNumberFormat="1" applyFont="1" applyFill="1" applyBorder="1" applyAlignment="1">
      <alignment horizontal="left" vertical="center" shrinkToFit="1"/>
    </xf>
    <xf numFmtId="49" fontId="34" fillId="26" borderId="12" xfId="0" applyNumberFormat="1" applyFont="1" applyFill="1" applyBorder="1" applyAlignment="1">
      <alignment horizontal="left" vertical="center" shrinkToFit="1"/>
    </xf>
    <xf numFmtId="49" fontId="34" fillId="0" borderId="12" xfId="0" applyNumberFormat="1" applyFont="1" applyBorder="1" applyAlignment="1">
      <alignment horizontal="left" vertical="center" shrinkToFit="1"/>
    </xf>
    <xf numFmtId="0" fontId="34" fillId="0" borderId="0" xfId="0" applyFont="1" applyBorder="1" applyAlignment="1">
      <alignment vertical="center" shrinkToFit="1"/>
    </xf>
    <xf numFmtId="49" fontId="34" fillId="0" borderId="20" xfId="0" applyNumberFormat="1" applyFont="1" applyFill="1" applyBorder="1" applyAlignment="1">
      <alignment horizontal="left" vertical="center" shrinkToFit="1"/>
    </xf>
    <xf numFmtId="177" fontId="34" fillId="0" borderId="0" xfId="0" applyNumberFormat="1" applyFont="1" applyAlignment="1">
      <alignment vertical="center" shrinkToFit="1"/>
    </xf>
    <xf numFmtId="0" fontId="34" fillId="26" borderId="19" xfId="0" applyFont="1" applyFill="1" applyBorder="1" applyAlignment="1">
      <alignment horizontal="left" vertical="center" shrinkToFit="1"/>
    </xf>
    <xf numFmtId="49" fontId="34" fillId="26" borderId="19" xfId="0" applyNumberFormat="1" applyFont="1" applyFill="1" applyBorder="1" applyAlignment="1">
      <alignment horizontal="left" vertical="center" shrinkToFit="1"/>
    </xf>
    <xf numFmtId="0" fontId="34" fillId="26" borderId="19" xfId="0" applyFont="1" applyFill="1" applyBorder="1" applyAlignment="1">
      <alignment vertical="center" shrinkToFit="1"/>
    </xf>
    <xf numFmtId="38" fontId="34" fillId="26" borderId="19" xfId="44" applyFont="1" applyFill="1" applyBorder="1" applyAlignment="1">
      <alignment horizontal="right" vertical="center" shrinkToFit="1"/>
    </xf>
    <xf numFmtId="0" fontId="34" fillId="26" borderId="43" xfId="0" applyFont="1" applyFill="1" applyBorder="1" applyAlignment="1">
      <alignment horizontal="center" vertical="center" shrinkToFit="1"/>
    </xf>
    <xf numFmtId="49" fontId="34" fillId="0" borderId="12" xfId="0" applyNumberFormat="1" applyFont="1" applyBorder="1" applyAlignment="1">
      <alignment horizontal="left" vertical="center"/>
    </xf>
    <xf numFmtId="176" fontId="34" fillId="0" borderId="0" xfId="0" applyNumberFormat="1" applyFont="1" applyAlignment="1">
      <alignment vertical="center" shrinkToFit="1"/>
    </xf>
    <xf numFmtId="177" fontId="34" fillId="0" borderId="12" xfId="0" applyNumberFormat="1" applyFont="1" applyBorder="1" applyAlignment="1">
      <alignment horizontal="left" vertical="center" shrinkToFit="1"/>
    </xf>
    <xf numFmtId="0" fontId="37" fillId="26" borderId="12" xfId="0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horizontal="left" vertical="center" wrapText="1" shrinkToFit="1"/>
    </xf>
    <xf numFmtId="49" fontId="34" fillId="26" borderId="12" xfId="0" applyNumberFormat="1" applyFont="1" applyFill="1" applyBorder="1" applyAlignment="1">
      <alignment horizontal="left" vertical="center"/>
    </xf>
    <xf numFmtId="177" fontId="34" fillId="0" borderId="0" xfId="0" applyNumberFormat="1" applyFont="1" applyBorder="1" applyAlignment="1">
      <alignment vertical="center" shrinkToFit="1"/>
    </xf>
    <xf numFmtId="49" fontId="34" fillId="24" borderId="0" xfId="0" applyNumberFormat="1" applyFont="1" applyFill="1" applyBorder="1" applyAlignment="1">
      <alignment vertical="center" shrinkToFit="1"/>
    </xf>
    <xf numFmtId="0" fontId="34" fillId="0" borderId="56" xfId="0" applyFont="1" applyFill="1" applyBorder="1" applyAlignment="1">
      <alignment horizontal="left" vertical="center" shrinkToFit="1"/>
    </xf>
    <xf numFmtId="0" fontId="34" fillId="0" borderId="57" xfId="0" applyFont="1" applyFill="1" applyBorder="1" applyAlignment="1">
      <alignment horizontal="left" vertical="center" shrinkToFit="1"/>
    </xf>
    <xf numFmtId="0" fontId="34" fillId="0" borderId="58" xfId="0" applyFont="1" applyFill="1" applyBorder="1" applyAlignment="1">
      <alignment horizontal="left" vertical="center" shrinkToFit="1"/>
    </xf>
    <xf numFmtId="49" fontId="34" fillId="0" borderId="14" xfId="0" applyNumberFormat="1" applyFont="1" applyFill="1" applyBorder="1" applyAlignment="1">
      <alignment horizontal="left" vertical="center" shrinkToFit="1"/>
    </xf>
    <xf numFmtId="3" fontId="34" fillId="0" borderId="16" xfId="0" applyNumberFormat="1" applyFont="1" applyFill="1" applyBorder="1" applyAlignment="1">
      <alignment horizontal="right" vertical="center" shrinkToFit="1"/>
    </xf>
    <xf numFmtId="49" fontId="34" fillId="26" borderId="16" xfId="0" applyNumberFormat="1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vertical="center" shrinkToFit="1"/>
    </xf>
    <xf numFmtId="38" fontId="34" fillId="0" borderId="45" xfId="44" applyFont="1" applyFill="1" applyBorder="1" applyAlignment="1">
      <alignment horizontal="center" vertical="center" shrinkToFit="1"/>
    </xf>
    <xf numFmtId="49" fontId="34" fillId="0" borderId="16" xfId="0" applyNumberFormat="1" applyFont="1" applyBorder="1" applyAlignment="1">
      <alignment horizontal="left" vertical="center"/>
    </xf>
    <xf numFmtId="177" fontId="34" fillId="0" borderId="14" xfId="0" applyNumberFormat="1" applyFont="1" applyBorder="1" applyAlignment="1">
      <alignment horizontal="center" vertical="center"/>
    </xf>
    <xf numFmtId="38" fontId="34" fillId="0" borderId="15" xfId="44" applyFont="1" applyFill="1" applyBorder="1" applyAlignment="1">
      <alignment horizontal="center" vertical="center" shrinkToFit="1"/>
    </xf>
    <xf numFmtId="177" fontId="34" fillId="0" borderId="41" xfId="0" applyNumberFormat="1" applyFont="1" applyFill="1" applyBorder="1" applyAlignment="1">
      <alignment horizontal="center" vertical="center" shrinkToFit="1"/>
    </xf>
    <xf numFmtId="49" fontId="34" fillId="0" borderId="20" xfId="0" applyNumberFormat="1" applyFont="1" applyBorder="1" applyAlignment="1">
      <alignment horizontal="left" vertical="center" shrinkToFit="1"/>
    </xf>
    <xf numFmtId="49" fontId="34" fillId="0" borderId="19" xfId="0" applyNumberFormat="1" applyFont="1" applyBorder="1" applyAlignment="1">
      <alignment horizontal="left" vertical="center" shrinkToFit="1"/>
    </xf>
    <xf numFmtId="0" fontId="34" fillId="0" borderId="0" xfId="0" applyFont="1" applyFill="1" applyBorder="1" applyAlignment="1">
      <alignment vertical="center" shrinkToFit="1"/>
    </xf>
    <xf numFmtId="49" fontId="34" fillId="0" borderId="28" xfId="0" applyNumberFormat="1" applyFont="1" applyBorder="1" applyAlignment="1">
      <alignment horizontal="left" vertical="center" shrinkToFit="1"/>
    </xf>
    <xf numFmtId="49" fontId="34" fillId="0" borderId="28" xfId="0" applyNumberFormat="1" applyFont="1" applyFill="1" applyBorder="1" applyAlignment="1">
      <alignment horizontal="left" vertical="center" shrinkToFit="1"/>
    </xf>
    <xf numFmtId="49" fontId="34" fillId="0" borderId="27" xfId="0" applyNumberFormat="1" applyFont="1" applyFill="1" applyBorder="1" applyAlignment="1">
      <alignment horizontal="left" vertical="center" shrinkToFit="1"/>
    </xf>
    <xf numFmtId="0" fontId="34" fillId="0" borderId="27" xfId="0" applyFont="1" applyFill="1" applyBorder="1" applyAlignment="1">
      <alignment vertical="center" shrinkToFit="1"/>
    </xf>
    <xf numFmtId="177" fontId="34" fillId="0" borderId="27" xfId="0" applyNumberFormat="1" applyFont="1" applyFill="1" applyBorder="1" applyAlignment="1">
      <alignment horizontal="center" vertical="center" shrinkToFit="1"/>
    </xf>
    <xf numFmtId="0" fontId="34" fillId="0" borderId="46" xfId="0" applyFont="1" applyFill="1" applyBorder="1" applyAlignment="1">
      <alignment horizontal="center" vertical="center" shrinkToFit="1"/>
    </xf>
    <xf numFmtId="49" fontId="34" fillId="0" borderId="13" xfId="0" applyNumberFormat="1" applyFont="1" applyFill="1" applyBorder="1" applyAlignment="1">
      <alignment horizontal="left" vertical="center" shrinkToFit="1"/>
    </xf>
    <xf numFmtId="38" fontId="34" fillId="0" borderId="13" xfId="45" applyFont="1" applyFill="1" applyBorder="1" applyAlignment="1">
      <alignment horizontal="left" vertical="center" shrinkToFit="1"/>
    </xf>
    <xf numFmtId="38" fontId="34" fillId="0" borderId="13" xfId="44" applyFont="1" applyFill="1" applyBorder="1" applyAlignment="1">
      <alignment horizontal="right" vertical="center"/>
    </xf>
    <xf numFmtId="38" fontId="34" fillId="0" borderId="13" xfId="45" applyFont="1" applyFill="1" applyBorder="1" applyAlignment="1">
      <alignment horizontal="right" vertical="center"/>
    </xf>
    <xf numFmtId="38" fontId="34" fillId="0" borderId="13" xfId="45" applyFont="1" applyFill="1" applyBorder="1" applyAlignment="1">
      <alignment horizontal="center" vertical="center"/>
    </xf>
    <xf numFmtId="0" fontId="34" fillId="26" borderId="13" xfId="0" applyFont="1" applyFill="1" applyBorder="1" applyAlignment="1">
      <alignment horizontal="left" vertical="center" shrinkToFit="1"/>
    </xf>
    <xf numFmtId="49" fontId="34" fillId="26" borderId="13" xfId="0" applyNumberFormat="1" applyFont="1" applyFill="1" applyBorder="1" applyAlignment="1">
      <alignment horizontal="left" vertical="center" shrinkToFit="1"/>
    </xf>
    <xf numFmtId="0" fontId="34" fillId="26" borderId="13" xfId="0" applyFont="1" applyFill="1" applyBorder="1" applyAlignment="1">
      <alignment vertical="center" shrinkToFit="1"/>
    </xf>
    <xf numFmtId="38" fontId="34" fillId="26" borderId="13" xfId="44" applyFont="1" applyFill="1" applyBorder="1" applyAlignment="1">
      <alignment horizontal="right" vertical="center" shrinkToFit="1"/>
    </xf>
    <xf numFmtId="177" fontId="34" fillId="26" borderId="13" xfId="0" applyNumberFormat="1" applyFont="1" applyFill="1" applyBorder="1" applyAlignment="1">
      <alignment horizontal="center" vertical="center" shrinkToFit="1"/>
    </xf>
    <xf numFmtId="0" fontId="34" fillId="26" borderId="44" xfId="0" applyFont="1" applyFill="1" applyBorder="1" applyAlignment="1">
      <alignment horizontal="center" vertical="center" shrinkToFit="1"/>
    </xf>
    <xf numFmtId="3" fontId="34" fillId="0" borderId="13" xfId="0" applyNumberFormat="1" applyFont="1" applyFill="1" applyBorder="1" applyAlignment="1">
      <alignment vertical="center"/>
    </xf>
    <xf numFmtId="38" fontId="34" fillId="0" borderId="13" xfId="44" applyFont="1" applyFill="1" applyBorder="1" applyAlignment="1">
      <alignment vertical="center" shrinkToFit="1"/>
    </xf>
    <xf numFmtId="49" fontId="34" fillId="0" borderId="13" xfId="0" applyNumberFormat="1" applyFont="1" applyBorder="1" applyAlignment="1">
      <alignment horizontal="left" vertical="center"/>
    </xf>
    <xf numFmtId="38" fontId="34" fillId="0" borderId="13" xfId="44" applyFont="1" applyBorder="1" applyAlignment="1">
      <alignment vertical="center"/>
    </xf>
    <xf numFmtId="38" fontId="34" fillId="0" borderId="13" xfId="44" applyFont="1" applyBorder="1" applyAlignment="1">
      <alignment horizontal="center" vertical="center"/>
    </xf>
    <xf numFmtId="177" fontId="34" fillId="0" borderId="44" xfId="0" applyNumberFormat="1" applyFont="1" applyBorder="1" applyAlignment="1">
      <alignment horizontal="center" vertical="center"/>
    </xf>
    <xf numFmtId="38" fontId="37" fillId="0" borderId="25" xfId="45" applyFont="1" applyFill="1" applyBorder="1" applyAlignment="1">
      <alignment horizontal="left" vertical="center" shrinkToFit="1"/>
    </xf>
    <xf numFmtId="49" fontId="34" fillId="0" borderId="25" xfId="0" applyNumberFormat="1" applyFont="1" applyFill="1" applyBorder="1" applyAlignment="1">
      <alignment horizontal="left" vertical="center" shrinkToFit="1"/>
    </xf>
    <xf numFmtId="0" fontId="34" fillId="0" borderId="25" xfId="0" applyFont="1" applyFill="1" applyBorder="1" applyAlignment="1">
      <alignment horizontal="left" vertical="center"/>
    </xf>
    <xf numFmtId="38" fontId="34" fillId="0" borderId="25" xfId="44" applyFont="1" applyFill="1" applyBorder="1" applyAlignment="1">
      <alignment horizontal="center" vertical="center" shrinkToFit="1"/>
    </xf>
    <xf numFmtId="38" fontId="34" fillId="0" borderId="49" xfId="44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34" fillId="0" borderId="20" xfId="0" applyFont="1" applyFill="1" applyBorder="1" applyAlignment="1">
      <alignment vertical="center"/>
    </xf>
    <xf numFmtId="0" fontId="34" fillId="0" borderId="19" xfId="0" applyFont="1" applyFill="1" applyBorder="1" applyAlignment="1">
      <alignment vertical="center"/>
    </xf>
    <xf numFmtId="177" fontId="34" fillId="0" borderId="13" xfId="0" applyNumberFormat="1" applyFont="1" applyBorder="1" applyAlignment="1">
      <alignment horizontal="center" vertical="center"/>
    </xf>
    <xf numFmtId="0" fontId="34" fillId="0" borderId="0" xfId="0" applyFont="1" applyFill="1" applyAlignment="1">
      <alignment horizontal="left" vertical="center" shrinkToFit="1"/>
    </xf>
    <xf numFmtId="49" fontId="34" fillId="0" borderId="15" xfId="0" applyNumberFormat="1" applyFont="1" applyFill="1" applyBorder="1" applyAlignment="1">
      <alignment horizontal="left" vertical="center" shrinkToFit="1"/>
    </xf>
    <xf numFmtId="49" fontId="34" fillId="0" borderId="15" xfId="0" applyNumberFormat="1" applyFont="1" applyBorder="1" applyAlignment="1">
      <alignment horizontal="left" vertical="center" shrinkToFit="1"/>
    </xf>
    <xf numFmtId="0" fontId="34" fillId="0" borderId="15" xfId="0" applyFont="1" applyBorder="1" applyAlignment="1">
      <alignment vertical="center" shrinkToFit="1"/>
    </xf>
    <xf numFmtId="0" fontId="34" fillId="0" borderId="26" xfId="0" applyFont="1" applyBorder="1" applyAlignment="1">
      <alignment horizontal="left" vertical="center" shrinkToFit="1"/>
    </xf>
    <xf numFmtId="49" fontId="34" fillId="0" borderId="26" xfId="0" applyNumberFormat="1" applyFont="1" applyFill="1" applyBorder="1" applyAlignment="1">
      <alignment horizontal="left" vertical="center" shrinkToFit="1"/>
    </xf>
    <xf numFmtId="0" fontId="34" fillId="0" borderId="26" xfId="0" applyFont="1" applyBorder="1" applyAlignment="1">
      <alignment vertical="center" shrinkToFit="1"/>
    </xf>
    <xf numFmtId="38" fontId="34" fillId="0" borderId="26" xfId="44" applyFont="1" applyBorder="1" applyAlignment="1">
      <alignment horizontal="right" vertical="center" shrinkToFit="1"/>
    </xf>
    <xf numFmtId="0" fontId="34" fillId="0" borderId="47" xfId="0" applyFont="1" applyBorder="1" applyAlignment="1">
      <alignment horizontal="center" vertical="center" shrinkToFit="1"/>
    </xf>
    <xf numFmtId="0" fontId="34" fillId="0" borderId="29" xfId="0" applyFont="1" applyBorder="1" applyAlignment="1">
      <alignment horizontal="left" vertical="center" shrinkToFit="1"/>
    </xf>
    <xf numFmtId="49" fontId="34" fillId="0" borderId="29" xfId="0" applyNumberFormat="1" applyFont="1" applyFill="1" applyBorder="1" applyAlignment="1">
      <alignment horizontal="left" vertical="center" shrinkToFit="1"/>
    </xf>
    <xf numFmtId="0" fontId="34" fillId="0" borderId="29" xfId="0" applyFont="1" applyBorder="1" applyAlignment="1">
      <alignment vertical="center" shrinkToFit="1"/>
    </xf>
    <xf numFmtId="38" fontId="34" fillId="0" borderId="29" xfId="44" applyFont="1" applyBorder="1" applyAlignment="1">
      <alignment horizontal="right" vertical="center" shrinkToFit="1"/>
    </xf>
    <xf numFmtId="177" fontId="34" fillId="0" borderId="29" xfId="0" applyNumberFormat="1" applyFont="1" applyBorder="1" applyAlignment="1">
      <alignment horizontal="center" vertical="center" shrinkToFit="1"/>
    </xf>
    <xf numFmtId="0" fontId="34" fillId="0" borderId="48" xfId="0" applyFont="1" applyBorder="1" applyAlignment="1">
      <alignment horizontal="center" vertical="center" shrinkToFit="1"/>
    </xf>
    <xf numFmtId="38" fontId="34" fillId="0" borderId="48" xfId="45" applyFont="1" applyFill="1" applyBorder="1" applyAlignment="1">
      <alignment horizontal="center" vertical="center"/>
    </xf>
    <xf numFmtId="0" fontId="37" fillId="0" borderId="29" xfId="0" applyFont="1" applyFill="1" applyBorder="1" applyAlignment="1">
      <alignment vertical="center"/>
    </xf>
    <xf numFmtId="0" fontId="34" fillId="26" borderId="29" xfId="0" applyFont="1" applyFill="1" applyBorder="1" applyAlignment="1">
      <alignment horizontal="left" vertical="center" shrinkToFit="1"/>
    </xf>
    <xf numFmtId="49" fontId="34" fillId="26" borderId="29" xfId="0" applyNumberFormat="1" applyFont="1" applyFill="1" applyBorder="1" applyAlignment="1">
      <alignment horizontal="left" vertical="center" shrinkToFit="1"/>
    </xf>
    <xf numFmtId="0" fontId="34" fillId="26" borderId="29" xfId="0" applyFont="1" applyFill="1" applyBorder="1" applyAlignment="1">
      <alignment vertical="center" shrinkToFit="1"/>
    </xf>
    <xf numFmtId="38" fontId="34" fillId="26" borderId="29" xfId="44" applyFont="1" applyFill="1" applyBorder="1" applyAlignment="1">
      <alignment horizontal="right" vertical="center" shrinkToFit="1"/>
    </xf>
    <xf numFmtId="177" fontId="34" fillId="26" borderId="29" xfId="0" applyNumberFormat="1" applyFont="1" applyFill="1" applyBorder="1" applyAlignment="1">
      <alignment horizontal="center" vertical="center" shrinkToFit="1"/>
    </xf>
    <xf numFmtId="0" fontId="34" fillId="26" borderId="48" xfId="0" applyFont="1" applyFill="1" applyBorder="1" applyAlignment="1">
      <alignment horizontal="center" vertical="center" shrinkToFit="1"/>
    </xf>
    <xf numFmtId="0" fontId="34" fillId="0" borderId="29" xfId="0" applyFont="1" applyFill="1" applyBorder="1" applyAlignment="1">
      <alignment vertical="center"/>
    </xf>
    <xf numFmtId="0" fontId="34" fillId="0" borderId="59" xfId="0" applyFont="1" applyBorder="1" applyAlignment="1">
      <alignment horizontal="right" vertical="center" shrinkToFit="1"/>
    </xf>
    <xf numFmtId="49" fontId="34" fillId="0" borderId="29" xfId="0" applyNumberFormat="1" applyFont="1" applyBorder="1" applyAlignment="1">
      <alignment horizontal="left" vertical="center" shrinkToFit="1"/>
    </xf>
    <xf numFmtId="38" fontId="34" fillId="0" borderId="48" xfId="44" applyFont="1" applyBorder="1" applyAlignment="1">
      <alignment horizontal="center" vertical="center" shrinkToFit="1"/>
    </xf>
    <xf numFmtId="38" fontId="34" fillId="0" borderId="29" xfId="44" applyFont="1" applyBorder="1" applyAlignment="1">
      <alignment horizontal="center" vertical="center" shrinkToFit="1"/>
    </xf>
    <xf numFmtId="38" fontId="34" fillId="24" borderId="29" xfId="44" applyFont="1" applyFill="1" applyBorder="1" applyAlignment="1">
      <alignment horizontal="right" vertical="center" shrinkToFit="1"/>
    </xf>
    <xf numFmtId="0" fontId="34" fillId="27" borderId="0" xfId="0" applyFont="1" applyFill="1" applyAlignment="1">
      <alignment vertical="center" shrinkToFit="1"/>
    </xf>
    <xf numFmtId="0" fontId="34" fillId="26" borderId="22" xfId="0" applyFont="1" applyFill="1" applyBorder="1" applyAlignment="1">
      <alignment horizontal="right" vertical="center" shrinkToFit="1"/>
    </xf>
    <xf numFmtId="0" fontId="34" fillId="0" borderId="16" xfId="0" applyFont="1" applyFill="1" applyBorder="1" applyAlignment="1">
      <alignment horizontal="left" vertical="top" shrinkToFit="1"/>
    </xf>
    <xf numFmtId="0" fontId="37" fillId="0" borderId="15" xfId="0" applyFont="1" applyFill="1" applyBorder="1" applyAlignment="1">
      <alignment vertical="center"/>
    </xf>
    <xf numFmtId="177" fontId="34" fillId="0" borderId="15" xfId="0" applyNumberFormat="1" applyFont="1" applyBorder="1" applyAlignment="1">
      <alignment horizontal="center" vertical="center" shrinkToFit="1"/>
    </xf>
    <xf numFmtId="0" fontId="34" fillId="26" borderId="38" xfId="0" applyFont="1" applyFill="1" applyBorder="1" applyAlignment="1">
      <alignment horizontal="right" vertical="center" shrinkToFit="1"/>
    </xf>
    <xf numFmtId="0" fontId="34" fillId="0" borderId="14" xfId="0" applyFont="1" applyBorder="1" applyAlignment="1">
      <alignment horizontal="center" vertical="center" shrinkToFit="1"/>
    </xf>
    <xf numFmtId="178" fontId="34" fillId="0" borderId="50" xfId="0" applyNumberFormat="1" applyFont="1" applyFill="1" applyBorder="1" applyAlignment="1">
      <alignment horizontal="left" vertical="center" shrinkToFit="1"/>
    </xf>
    <xf numFmtId="178" fontId="34" fillId="0" borderId="36" xfId="0" applyNumberFormat="1" applyFont="1" applyFill="1" applyBorder="1" applyAlignment="1">
      <alignment horizontal="left" vertical="center" shrinkToFit="1"/>
    </xf>
    <xf numFmtId="0" fontId="34" fillId="0" borderId="60" xfId="0" applyFont="1" applyBorder="1" applyAlignment="1">
      <alignment horizontal="left" vertical="center" shrinkToFit="1"/>
    </xf>
    <xf numFmtId="49" fontId="34" fillId="0" borderId="60" xfId="0" applyNumberFormat="1" applyFont="1" applyBorder="1" applyAlignment="1">
      <alignment horizontal="left" vertical="center" shrinkToFit="1"/>
    </xf>
    <xf numFmtId="0" fontId="34" fillId="0" borderId="60" xfId="0" applyFont="1" applyBorder="1" applyAlignment="1">
      <alignment vertical="center" shrinkToFit="1"/>
    </xf>
    <xf numFmtId="38" fontId="34" fillId="0" borderId="60" xfId="44" applyFont="1" applyBorder="1" applyAlignment="1">
      <alignment horizontal="right" vertical="center" shrinkToFit="1"/>
    </xf>
    <xf numFmtId="177" fontId="34" fillId="0" borderId="60" xfId="0" applyNumberFormat="1" applyFont="1" applyBorder="1" applyAlignment="1">
      <alignment horizontal="center" vertical="center" shrinkToFit="1"/>
    </xf>
    <xf numFmtId="0" fontId="34" fillId="0" borderId="60" xfId="0" applyFont="1" applyBorder="1" applyAlignment="1">
      <alignment horizontal="center" vertical="center" shrinkToFit="1"/>
    </xf>
    <xf numFmtId="49" fontId="34" fillId="0" borderId="0" xfId="0" applyNumberFormat="1" applyFont="1" applyBorder="1" applyAlignment="1">
      <alignment horizontal="left" vertical="center" shrinkToFit="1"/>
    </xf>
    <xf numFmtId="0" fontId="36" fillId="28" borderId="61" xfId="0" applyFont="1" applyFill="1" applyBorder="1" applyAlignment="1">
      <alignment horizontal="left" vertical="center" shrinkToFit="1"/>
    </xf>
    <xf numFmtId="38" fontId="36" fillId="29" borderId="63" xfId="44" applyFont="1" applyFill="1" applyBorder="1" applyAlignment="1">
      <alignment horizontal="center" vertical="center" shrinkToFit="1"/>
    </xf>
    <xf numFmtId="0" fontId="34" fillId="0" borderId="62" xfId="0" applyFont="1" applyBorder="1" applyAlignment="1">
      <alignment horizontal="right" vertical="center" shrinkToFit="1"/>
    </xf>
    <xf numFmtId="0" fontId="34" fillId="0" borderId="65" xfId="0" applyFont="1" applyBorder="1" applyAlignment="1">
      <alignment horizontal="right" vertical="center" shrinkToFit="1"/>
    </xf>
    <xf numFmtId="0" fontId="34" fillId="0" borderId="65" xfId="0" applyFont="1" applyBorder="1" applyAlignment="1">
      <alignment horizontal="left" vertical="center" shrinkToFit="1"/>
    </xf>
    <xf numFmtId="49" fontId="34" fillId="0" borderId="65" xfId="0" applyNumberFormat="1" applyFont="1" applyBorder="1" applyAlignment="1">
      <alignment horizontal="left" vertical="center" shrinkToFit="1"/>
    </xf>
    <xf numFmtId="0" fontId="34" fillId="0" borderId="65" xfId="0" applyFont="1" applyBorder="1" applyAlignment="1">
      <alignment vertical="center" shrinkToFit="1"/>
    </xf>
    <xf numFmtId="38" fontId="34" fillId="0" borderId="65" xfId="44" applyFont="1" applyBorder="1" applyAlignment="1">
      <alignment horizontal="right" vertical="center" shrinkToFit="1"/>
    </xf>
    <xf numFmtId="177" fontId="34" fillId="0" borderId="65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left" vertical="center" shrinkToFit="1"/>
    </xf>
    <xf numFmtId="0" fontId="34" fillId="0" borderId="67" xfId="0" applyFont="1" applyBorder="1" applyAlignment="1">
      <alignment horizontal="left" vertical="center" shrinkToFit="1"/>
    </xf>
    <xf numFmtId="0" fontId="34" fillId="25" borderId="52" xfId="0" applyFont="1" applyFill="1" applyBorder="1" applyAlignment="1">
      <alignment horizontal="center" vertical="center" shrinkToFit="1"/>
    </xf>
    <xf numFmtId="0" fontId="34" fillId="25" borderId="0" xfId="0" applyFont="1" applyFill="1" applyBorder="1" applyAlignment="1">
      <alignment horizontal="center" vertical="center" shrinkToFit="1"/>
    </xf>
    <xf numFmtId="0" fontId="34" fillId="25" borderId="53" xfId="0" applyFont="1" applyFill="1" applyBorder="1" applyAlignment="1">
      <alignment horizontal="center" vertical="center" shrinkToFit="1"/>
    </xf>
    <xf numFmtId="0" fontId="34" fillId="25" borderId="54" xfId="0" applyFont="1" applyFill="1" applyBorder="1" applyAlignment="1">
      <alignment horizontal="center" vertical="center" shrinkToFit="1"/>
    </xf>
    <xf numFmtId="0" fontId="36" fillId="25" borderId="37" xfId="0" applyFont="1" applyFill="1" applyBorder="1" applyAlignment="1">
      <alignment horizontal="center" vertical="center" shrinkToFit="1"/>
    </xf>
    <xf numFmtId="0" fontId="36" fillId="25" borderId="50" xfId="0" applyFont="1" applyFill="1" applyBorder="1" applyAlignment="1">
      <alignment horizontal="center" vertical="center" shrinkToFit="1"/>
    </xf>
    <xf numFmtId="0" fontId="35" fillId="28" borderId="31" xfId="0" applyFont="1" applyFill="1" applyBorder="1" applyAlignment="1">
      <alignment horizontal="right" vertical="center" shrinkToFit="1"/>
    </xf>
    <xf numFmtId="0" fontId="35" fillId="28" borderId="35" xfId="0" applyFont="1" applyFill="1" applyBorder="1" applyAlignment="1">
      <alignment horizontal="right" vertical="center" shrinkToFit="1"/>
    </xf>
    <xf numFmtId="0" fontId="36" fillId="29" borderId="22" xfId="0" applyFont="1" applyFill="1" applyBorder="1" applyAlignment="1">
      <alignment horizontal="center" vertical="center" shrinkToFit="1"/>
    </xf>
    <xf numFmtId="0" fontId="36" fillId="29" borderId="62" xfId="0" applyFont="1" applyFill="1" applyBorder="1" applyAlignment="1">
      <alignment horizontal="center" vertical="center" shrinkToFit="1"/>
    </xf>
    <xf numFmtId="0" fontId="36" fillId="29" borderId="16" xfId="0" applyFont="1" applyFill="1" applyBorder="1" applyAlignment="1">
      <alignment horizontal="center" vertical="center" shrinkToFit="1"/>
    </xf>
    <xf numFmtId="0" fontId="36" fillId="29" borderId="60" xfId="0" applyFont="1" applyFill="1" applyBorder="1" applyAlignment="1">
      <alignment horizontal="center" vertical="center" shrinkToFit="1"/>
    </xf>
    <xf numFmtId="177" fontId="36" fillId="29" borderId="16" xfId="0" applyNumberFormat="1" applyFont="1" applyFill="1" applyBorder="1" applyAlignment="1">
      <alignment horizontal="center" vertical="center" shrinkToFit="1"/>
    </xf>
    <xf numFmtId="177" fontId="36" fillId="29" borderId="60" xfId="0" applyNumberFormat="1" applyFont="1" applyFill="1" applyBorder="1" applyAlignment="1">
      <alignment horizontal="center" vertical="center" shrinkToFit="1"/>
    </xf>
    <xf numFmtId="177" fontId="36" fillId="29" borderId="32" xfId="0" applyNumberFormat="1" applyFont="1" applyFill="1" applyBorder="1" applyAlignment="1">
      <alignment horizontal="center" vertical="center" shrinkToFit="1"/>
    </xf>
    <xf numFmtId="177" fontId="36" fillId="29" borderId="64" xfId="0" applyNumberFormat="1" applyFont="1" applyFill="1" applyBorder="1" applyAlignment="1">
      <alignment horizontal="center" vertical="center" shrinkToFit="1"/>
    </xf>
    <xf numFmtId="0" fontId="34" fillId="25" borderId="30" xfId="0" applyFont="1" applyFill="1" applyBorder="1" applyAlignment="1">
      <alignment horizontal="center" vertical="center" shrinkToFit="1"/>
    </xf>
    <xf numFmtId="0" fontId="34" fillId="25" borderId="36" xfId="0" applyFont="1" applyFill="1" applyBorder="1" applyAlignment="1">
      <alignment horizontal="center" vertical="center" shrinkToFit="1"/>
    </xf>
    <xf numFmtId="0" fontId="34" fillId="25" borderId="37" xfId="0" applyFont="1" applyFill="1" applyBorder="1" applyAlignment="1">
      <alignment horizontal="center" vertical="center" shrinkToFit="1"/>
    </xf>
    <xf numFmtId="0" fontId="34" fillId="25" borderId="50" xfId="0" applyFont="1" applyFill="1" applyBorder="1" applyAlignment="1">
      <alignment horizontal="center" vertical="center" shrinkToFit="1"/>
    </xf>
    <xf numFmtId="0" fontId="34" fillId="25" borderId="34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492"/>
  <sheetViews>
    <sheetView tabSelected="1" view="pageBreakPreview" zoomScale="40" zoomScaleNormal="40" zoomScaleSheetLayoutView="40" workbookViewId="0">
      <pane ySplit="4" topLeftCell="A1471" activePane="bottomLeft" state="frozen"/>
      <selection pane="bottomLeft" activeCell="C667" sqref="C667"/>
    </sheetView>
  </sheetViews>
  <sheetFormatPr defaultColWidth="56.6640625" defaultRowHeight="27" customHeight="1" x14ac:dyDescent="0.2"/>
  <cols>
    <col min="1" max="1" width="9.88671875" style="13" bestFit="1" customWidth="1"/>
    <col min="2" max="2" width="74.88671875" style="14" customWidth="1"/>
    <col min="3" max="3" width="37.88671875" style="14" customWidth="1"/>
    <col min="4" max="4" width="17.6640625" style="343" bestFit="1" customWidth="1"/>
    <col min="5" max="5" width="30.6640625" style="15" customWidth="1"/>
    <col min="6" max="6" width="17.109375" style="16" bestFit="1" customWidth="1"/>
    <col min="7" max="7" width="15.109375" style="16" bestFit="1" customWidth="1"/>
    <col min="8" max="8" width="17.21875" style="17" customWidth="1"/>
    <col min="9" max="9" width="17.33203125" style="18" customWidth="1"/>
    <col min="10" max="10" width="39" style="27" customWidth="1"/>
    <col min="11" max="11" width="44.21875" style="15" bestFit="1" customWidth="1"/>
    <col min="12" max="256" width="56.6640625" style="1"/>
    <col min="257" max="257" width="9.88671875" style="1" bestFit="1" customWidth="1"/>
    <col min="258" max="258" width="74.88671875" style="1" customWidth="1"/>
    <col min="259" max="259" width="37.88671875" style="1" customWidth="1"/>
    <col min="260" max="260" width="17.6640625" style="1" bestFit="1" customWidth="1"/>
    <col min="261" max="261" width="30.6640625" style="1" customWidth="1"/>
    <col min="262" max="262" width="17.109375" style="1" bestFit="1" customWidth="1"/>
    <col min="263" max="263" width="15.109375" style="1" bestFit="1" customWidth="1"/>
    <col min="264" max="264" width="17.21875" style="1" customWidth="1"/>
    <col min="265" max="265" width="17.33203125" style="1" customWidth="1"/>
    <col min="266" max="266" width="39" style="1" customWidth="1"/>
    <col min="267" max="267" width="44.21875" style="1" bestFit="1" customWidth="1"/>
    <col min="268" max="512" width="56.6640625" style="1"/>
    <col min="513" max="513" width="9.88671875" style="1" bestFit="1" customWidth="1"/>
    <col min="514" max="514" width="74.88671875" style="1" customWidth="1"/>
    <col min="515" max="515" width="37.88671875" style="1" customWidth="1"/>
    <col min="516" max="516" width="17.6640625" style="1" bestFit="1" customWidth="1"/>
    <col min="517" max="517" width="30.6640625" style="1" customWidth="1"/>
    <col min="518" max="518" width="17.109375" style="1" bestFit="1" customWidth="1"/>
    <col min="519" max="519" width="15.109375" style="1" bestFit="1" customWidth="1"/>
    <col min="520" max="520" width="17.21875" style="1" customWidth="1"/>
    <col min="521" max="521" width="17.33203125" style="1" customWidth="1"/>
    <col min="522" max="522" width="39" style="1" customWidth="1"/>
    <col min="523" max="523" width="44.21875" style="1" bestFit="1" customWidth="1"/>
    <col min="524" max="768" width="56.6640625" style="1"/>
    <col min="769" max="769" width="9.88671875" style="1" bestFit="1" customWidth="1"/>
    <col min="770" max="770" width="74.88671875" style="1" customWidth="1"/>
    <col min="771" max="771" width="37.88671875" style="1" customWidth="1"/>
    <col min="772" max="772" width="17.6640625" style="1" bestFit="1" customWidth="1"/>
    <col min="773" max="773" width="30.6640625" style="1" customWidth="1"/>
    <col min="774" max="774" width="17.109375" style="1" bestFit="1" customWidth="1"/>
    <col min="775" max="775" width="15.109375" style="1" bestFit="1" customWidth="1"/>
    <col min="776" max="776" width="17.21875" style="1" customWidth="1"/>
    <col min="777" max="777" width="17.33203125" style="1" customWidth="1"/>
    <col min="778" max="778" width="39" style="1" customWidth="1"/>
    <col min="779" max="779" width="44.21875" style="1" bestFit="1" customWidth="1"/>
    <col min="780" max="1024" width="56.6640625" style="1"/>
    <col min="1025" max="1025" width="9.88671875" style="1" bestFit="1" customWidth="1"/>
    <col min="1026" max="1026" width="74.88671875" style="1" customWidth="1"/>
    <col min="1027" max="1027" width="37.88671875" style="1" customWidth="1"/>
    <col min="1028" max="1028" width="17.6640625" style="1" bestFit="1" customWidth="1"/>
    <col min="1029" max="1029" width="30.6640625" style="1" customWidth="1"/>
    <col min="1030" max="1030" width="17.109375" style="1" bestFit="1" customWidth="1"/>
    <col min="1031" max="1031" width="15.109375" style="1" bestFit="1" customWidth="1"/>
    <col min="1032" max="1032" width="17.21875" style="1" customWidth="1"/>
    <col min="1033" max="1033" width="17.33203125" style="1" customWidth="1"/>
    <col min="1034" max="1034" width="39" style="1" customWidth="1"/>
    <col min="1035" max="1035" width="44.21875" style="1" bestFit="1" customWidth="1"/>
    <col min="1036" max="1280" width="56.6640625" style="1"/>
    <col min="1281" max="1281" width="9.88671875" style="1" bestFit="1" customWidth="1"/>
    <col min="1282" max="1282" width="74.88671875" style="1" customWidth="1"/>
    <col min="1283" max="1283" width="37.88671875" style="1" customWidth="1"/>
    <col min="1284" max="1284" width="17.6640625" style="1" bestFit="1" customWidth="1"/>
    <col min="1285" max="1285" width="30.6640625" style="1" customWidth="1"/>
    <col min="1286" max="1286" width="17.109375" style="1" bestFit="1" customWidth="1"/>
    <col min="1287" max="1287" width="15.109375" style="1" bestFit="1" customWidth="1"/>
    <col min="1288" max="1288" width="17.21875" style="1" customWidth="1"/>
    <col min="1289" max="1289" width="17.33203125" style="1" customWidth="1"/>
    <col min="1290" max="1290" width="39" style="1" customWidth="1"/>
    <col min="1291" max="1291" width="44.21875" style="1" bestFit="1" customWidth="1"/>
    <col min="1292" max="1536" width="56.6640625" style="1"/>
    <col min="1537" max="1537" width="9.88671875" style="1" bestFit="1" customWidth="1"/>
    <col min="1538" max="1538" width="74.88671875" style="1" customWidth="1"/>
    <col min="1539" max="1539" width="37.88671875" style="1" customWidth="1"/>
    <col min="1540" max="1540" width="17.6640625" style="1" bestFit="1" customWidth="1"/>
    <col min="1541" max="1541" width="30.6640625" style="1" customWidth="1"/>
    <col min="1542" max="1542" width="17.109375" style="1" bestFit="1" customWidth="1"/>
    <col min="1543" max="1543" width="15.109375" style="1" bestFit="1" customWidth="1"/>
    <col min="1544" max="1544" width="17.21875" style="1" customWidth="1"/>
    <col min="1545" max="1545" width="17.33203125" style="1" customWidth="1"/>
    <col min="1546" max="1546" width="39" style="1" customWidth="1"/>
    <col min="1547" max="1547" width="44.21875" style="1" bestFit="1" customWidth="1"/>
    <col min="1548" max="1792" width="56.6640625" style="1"/>
    <col min="1793" max="1793" width="9.88671875" style="1" bestFit="1" customWidth="1"/>
    <col min="1794" max="1794" width="74.88671875" style="1" customWidth="1"/>
    <col min="1795" max="1795" width="37.88671875" style="1" customWidth="1"/>
    <col min="1796" max="1796" width="17.6640625" style="1" bestFit="1" customWidth="1"/>
    <col min="1797" max="1797" width="30.6640625" style="1" customWidth="1"/>
    <col min="1798" max="1798" width="17.109375" style="1" bestFit="1" customWidth="1"/>
    <col min="1799" max="1799" width="15.109375" style="1" bestFit="1" customWidth="1"/>
    <col min="1800" max="1800" width="17.21875" style="1" customWidth="1"/>
    <col min="1801" max="1801" width="17.33203125" style="1" customWidth="1"/>
    <col min="1802" max="1802" width="39" style="1" customWidth="1"/>
    <col min="1803" max="1803" width="44.21875" style="1" bestFit="1" customWidth="1"/>
    <col min="1804" max="2048" width="56.6640625" style="1"/>
    <col min="2049" max="2049" width="9.88671875" style="1" bestFit="1" customWidth="1"/>
    <col min="2050" max="2050" width="74.88671875" style="1" customWidth="1"/>
    <col min="2051" max="2051" width="37.88671875" style="1" customWidth="1"/>
    <col min="2052" max="2052" width="17.6640625" style="1" bestFit="1" customWidth="1"/>
    <col min="2053" max="2053" width="30.6640625" style="1" customWidth="1"/>
    <col min="2054" max="2054" width="17.109375" style="1" bestFit="1" customWidth="1"/>
    <col min="2055" max="2055" width="15.109375" style="1" bestFit="1" customWidth="1"/>
    <col min="2056" max="2056" width="17.21875" style="1" customWidth="1"/>
    <col min="2057" max="2057" width="17.33203125" style="1" customWidth="1"/>
    <col min="2058" max="2058" width="39" style="1" customWidth="1"/>
    <col min="2059" max="2059" width="44.21875" style="1" bestFit="1" customWidth="1"/>
    <col min="2060" max="2304" width="56.6640625" style="1"/>
    <col min="2305" max="2305" width="9.88671875" style="1" bestFit="1" customWidth="1"/>
    <col min="2306" max="2306" width="74.88671875" style="1" customWidth="1"/>
    <col min="2307" max="2307" width="37.88671875" style="1" customWidth="1"/>
    <col min="2308" max="2308" width="17.6640625" style="1" bestFit="1" customWidth="1"/>
    <col min="2309" max="2309" width="30.6640625" style="1" customWidth="1"/>
    <col min="2310" max="2310" width="17.109375" style="1" bestFit="1" customWidth="1"/>
    <col min="2311" max="2311" width="15.109375" style="1" bestFit="1" customWidth="1"/>
    <col min="2312" max="2312" width="17.21875" style="1" customWidth="1"/>
    <col min="2313" max="2313" width="17.33203125" style="1" customWidth="1"/>
    <col min="2314" max="2314" width="39" style="1" customWidth="1"/>
    <col min="2315" max="2315" width="44.21875" style="1" bestFit="1" customWidth="1"/>
    <col min="2316" max="2560" width="56.6640625" style="1"/>
    <col min="2561" max="2561" width="9.88671875" style="1" bestFit="1" customWidth="1"/>
    <col min="2562" max="2562" width="74.88671875" style="1" customWidth="1"/>
    <col min="2563" max="2563" width="37.88671875" style="1" customWidth="1"/>
    <col min="2564" max="2564" width="17.6640625" style="1" bestFit="1" customWidth="1"/>
    <col min="2565" max="2565" width="30.6640625" style="1" customWidth="1"/>
    <col min="2566" max="2566" width="17.109375" style="1" bestFit="1" customWidth="1"/>
    <col min="2567" max="2567" width="15.109375" style="1" bestFit="1" customWidth="1"/>
    <col min="2568" max="2568" width="17.21875" style="1" customWidth="1"/>
    <col min="2569" max="2569" width="17.33203125" style="1" customWidth="1"/>
    <col min="2570" max="2570" width="39" style="1" customWidth="1"/>
    <col min="2571" max="2571" width="44.21875" style="1" bestFit="1" customWidth="1"/>
    <col min="2572" max="2816" width="56.6640625" style="1"/>
    <col min="2817" max="2817" width="9.88671875" style="1" bestFit="1" customWidth="1"/>
    <col min="2818" max="2818" width="74.88671875" style="1" customWidth="1"/>
    <col min="2819" max="2819" width="37.88671875" style="1" customWidth="1"/>
    <col min="2820" max="2820" width="17.6640625" style="1" bestFit="1" customWidth="1"/>
    <col min="2821" max="2821" width="30.6640625" style="1" customWidth="1"/>
    <col min="2822" max="2822" width="17.109375" style="1" bestFit="1" customWidth="1"/>
    <col min="2823" max="2823" width="15.109375" style="1" bestFit="1" customWidth="1"/>
    <col min="2824" max="2824" width="17.21875" style="1" customWidth="1"/>
    <col min="2825" max="2825" width="17.33203125" style="1" customWidth="1"/>
    <col min="2826" max="2826" width="39" style="1" customWidth="1"/>
    <col min="2827" max="2827" width="44.21875" style="1" bestFit="1" customWidth="1"/>
    <col min="2828" max="3072" width="56.6640625" style="1"/>
    <col min="3073" max="3073" width="9.88671875" style="1" bestFit="1" customWidth="1"/>
    <col min="3074" max="3074" width="74.88671875" style="1" customWidth="1"/>
    <col min="3075" max="3075" width="37.88671875" style="1" customWidth="1"/>
    <col min="3076" max="3076" width="17.6640625" style="1" bestFit="1" customWidth="1"/>
    <col min="3077" max="3077" width="30.6640625" style="1" customWidth="1"/>
    <col min="3078" max="3078" width="17.109375" style="1" bestFit="1" customWidth="1"/>
    <col min="3079" max="3079" width="15.109375" style="1" bestFit="1" customWidth="1"/>
    <col min="3080" max="3080" width="17.21875" style="1" customWidth="1"/>
    <col min="3081" max="3081" width="17.33203125" style="1" customWidth="1"/>
    <col min="3082" max="3082" width="39" style="1" customWidth="1"/>
    <col min="3083" max="3083" width="44.21875" style="1" bestFit="1" customWidth="1"/>
    <col min="3084" max="3328" width="56.6640625" style="1"/>
    <col min="3329" max="3329" width="9.88671875" style="1" bestFit="1" customWidth="1"/>
    <col min="3330" max="3330" width="74.88671875" style="1" customWidth="1"/>
    <col min="3331" max="3331" width="37.88671875" style="1" customWidth="1"/>
    <col min="3332" max="3332" width="17.6640625" style="1" bestFit="1" customWidth="1"/>
    <col min="3333" max="3333" width="30.6640625" style="1" customWidth="1"/>
    <col min="3334" max="3334" width="17.109375" style="1" bestFit="1" customWidth="1"/>
    <col min="3335" max="3335" width="15.109375" style="1" bestFit="1" customWidth="1"/>
    <col min="3336" max="3336" width="17.21875" style="1" customWidth="1"/>
    <col min="3337" max="3337" width="17.33203125" style="1" customWidth="1"/>
    <col min="3338" max="3338" width="39" style="1" customWidth="1"/>
    <col min="3339" max="3339" width="44.21875" style="1" bestFit="1" customWidth="1"/>
    <col min="3340" max="3584" width="56.6640625" style="1"/>
    <col min="3585" max="3585" width="9.88671875" style="1" bestFit="1" customWidth="1"/>
    <col min="3586" max="3586" width="74.88671875" style="1" customWidth="1"/>
    <col min="3587" max="3587" width="37.88671875" style="1" customWidth="1"/>
    <col min="3588" max="3588" width="17.6640625" style="1" bestFit="1" customWidth="1"/>
    <col min="3589" max="3589" width="30.6640625" style="1" customWidth="1"/>
    <col min="3590" max="3590" width="17.109375" style="1" bestFit="1" customWidth="1"/>
    <col min="3591" max="3591" width="15.109375" style="1" bestFit="1" customWidth="1"/>
    <col min="3592" max="3592" width="17.21875" style="1" customWidth="1"/>
    <col min="3593" max="3593" width="17.33203125" style="1" customWidth="1"/>
    <col min="3594" max="3594" width="39" style="1" customWidth="1"/>
    <col min="3595" max="3595" width="44.21875" style="1" bestFit="1" customWidth="1"/>
    <col min="3596" max="3840" width="56.6640625" style="1"/>
    <col min="3841" max="3841" width="9.88671875" style="1" bestFit="1" customWidth="1"/>
    <col min="3842" max="3842" width="74.88671875" style="1" customWidth="1"/>
    <col min="3843" max="3843" width="37.88671875" style="1" customWidth="1"/>
    <col min="3844" max="3844" width="17.6640625" style="1" bestFit="1" customWidth="1"/>
    <col min="3845" max="3845" width="30.6640625" style="1" customWidth="1"/>
    <col min="3846" max="3846" width="17.109375" style="1" bestFit="1" customWidth="1"/>
    <col min="3847" max="3847" width="15.109375" style="1" bestFit="1" customWidth="1"/>
    <col min="3848" max="3848" width="17.21875" style="1" customWidth="1"/>
    <col min="3849" max="3849" width="17.33203125" style="1" customWidth="1"/>
    <col min="3850" max="3850" width="39" style="1" customWidth="1"/>
    <col min="3851" max="3851" width="44.21875" style="1" bestFit="1" customWidth="1"/>
    <col min="3852" max="4096" width="56.6640625" style="1"/>
    <col min="4097" max="4097" width="9.88671875" style="1" bestFit="1" customWidth="1"/>
    <col min="4098" max="4098" width="74.88671875" style="1" customWidth="1"/>
    <col min="4099" max="4099" width="37.88671875" style="1" customWidth="1"/>
    <col min="4100" max="4100" width="17.6640625" style="1" bestFit="1" customWidth="1"/>
    <col min="4101" max="4101" width="30.6640625" style="1" customWidth="1"/>
    <col min="4102" max="4102" width="17.109375" style="1" bestFit="1" customWidth="1"/>
    <col min="4103" max="4103" width="15.109375" style="1" bestFit="1" customWidth="1"/>
    <col min="4104" max="4104" width="17.21875" style="1" customWidth="1"/>
    <col min="4105" max="4105" width="17.33203125" style="1" customWidth="1"/>
    <col min="4106" max="4106" width="39" style="1" customWidth="1"/>
    <col min="4107" max="4107" width="44.21875" style="1" bestFit="1" customWidth="1"/>
    <col min="4108" max="4352" width="56.6640625" style="1"/>
    <col min="4353" max="4353" width="9.88671875" style="1" bestFit="1" customWidth="1"/>
    <col min="4354" max="4354" width="74.88671875" style="1" customWidth="1"/>
    <col min="4355" max="4355" width="37.88671875" style="1" customWidth="1"/>
    <col min="4356" max="4356" width="17.6640625" style="1" bestFit="1" customWidth="1"/>
    <col min="4357" max="4357" width="30.6640625" style="1" customWidth="1"/>
    <col min="4358" max="4358" width="17.109375" style="1" bestFit="1" customWidth="1"/>
    <col min="4359" max="4359" width="15.109375" style="1" bestFit="1" customWidth="1"/>
    <col min="4360" max="4360" width="17.21875" style="1" customWidth="1"/>
    <col min="4361" max="4361" width="17.33203125" style="1" customWidth="1"/>
    <col min="4362" max="4362" width="39" style="1" customWidth="1"/>
    <col min="4363" max="4363" width="44.21875" style="1" bestFit="1" customWidth="1"/>
    <col min="4364" max="4608" width="56.6640625" style="1"/>
    <col min="4609" max="4609" width="9.88671875" style="1" bestFit="1" customWidth="1"/>
    <col min="4610" max="4610" width="74.88671875" style="1" customWidth="1"/>
    <col min="4611" max="4611" width="37.88671875" style="1" customWidth="1"/>
    <col min="4612" max="4612" width="17.6640625" style="1" bestFit="1" customWidth="1"/>
    <col min="4613" max="4613" width="30.6640625" style="1" customWidth="1"/>
    <col min="4614" max="4614" width="17.109375" style="1" bestFit="1" customWidth="1"/>
    <col min="4615" max="4615" width="15.109375" style="1" bestFit="1" customWidth="1"/>
    <col min="4616" max="4616" width="17.21875" style="1" customWidth="1"/>
    <col min="4617" max="4617" width="17.33203125" style="1" customWidth="1"/>
    <col min="4618" max="4618" width="39" style="1" customWidth="1"/>
    <col min="4619" max="4619" width="44.21875" style="1" bestFit="1" customWidth="1"/>
    <col min="4620" max="4864" width="56.6640625" style="1"/>
    <col min="4865" max="4865" width="9.88671875" style="1" bestFit="1" customWidth="1"/>
    <col min="4866" max="4866" width="74.88671875" style="1" customWidth="1"/>
    <col min="4867" max="4867" width="37.88671875" style="1" customWidth="1"/>
    <col min="4868" max="4868" width="17.6640625" style="1" bestFit="1" customWidth="1"/>
    <col min="4869" max="4869" width="30.6640625" style="1" customWidth="1"/>
    <col min="4870" max="4870" width="17.109375" style="1" bestFit="1" customWidth="1"/>
    <col min="4871" max="4871" width="15.109375" style="1" bestFit="1" customWidth="1"/>
    <col min="4872" max="4872" width="17.21875" style="1" customWidth="1"/>
    <col min="4873" max="4873" width="17.33203125" style="1" customWidth="1"/>
    <col min="4874" max="4874" width="39" style="1" customWidth="1"/>
    <col min="4875" max="4875" width="44.21875" style="1" bestFit="1" customWidth="1"/>
    <col min="4876" max="5120" width="56.6640625" style="1"/>
    <col min="5121" max="5121" width="9.88671875" style="1" bestFit="1" customWidth="1"/>
    <col min="5122" max="5122" width="74.88671875" style="1" customWidth="1"/>
    <col min="5123" max="5123" width="37.88671875" style="1" customWidth="1"/>
    <col min="5124" max="5124" width="17.6640625" style="1" bestFit="1" customWidth="1"/>
    <col min="5125" max="5125" width="30.6640625" style="1" customWidth="1"/>
    <col min="5126" max="5126" width="17.109375" style="1" bestFit="1" customWidth="1"/>
    <col min="5127" max="5127" width="15.109375" style="1" bestFit="1" customWidth="1"/>
    <col min="5128" max="5128" width="17.21875" style="1" customWidth="1"/>
    <col min="5129" max="5129" width="17.33203125" style="1" customWidth="1"/>
    <col min="5130" max="5130" width="39" style="1" customWidth="1"/>
    <col min="5131" max="5131" width="44.21875" style="1" bestFit="1" customWidth="1"/>
    <col min="5132" max="5376" width="56.6640625" style="1"/>
    <col min="5377" max="5377" width="9.88671875" style="1" bestFit="1" customWidth="1"/>
    <col min="5378" max="5378" width="74.88671875" style="1" customWidth="1"/>
    <col min="5379" max="5379" width="37.88671875" style="1" customWidth="1"/>
    <col min="5380" max="5380" width="17.6640625" style="1" bestFit="1" customWidth="1"/>
    <col min="5381" max="5381" width="30.6640625" style="1" customWidth="1"/>
    <col min="5382" max="5382" width="17.109375" style="1" bestFit="1" customWidth="1"/>
    <col min="5383" max="5383" width="15.109375" style="1" bestFit="1" customWidth="1"/>
    <col min="5384" max="5384" width="17.21875" style="1" customWidth="1"/>
    <col min="5385" max="5385" width="17.33203125" style="1" customWidth="1"/>
    <col min="5386" max="5386" width="39" style="1" customWidth="1"/>
    <col min="5387" max="5387" width="44.21875" style="1" bestFit="1" customWidth="1"/>
    <col min="5388" max="5632" width="56.6640625" style="1"/>
    <col min="5633" max="5633" width="9.88671875" style="1" bestFit="1" customWidth="1"/>
    <col min="5634" max="5634" width="74.88671875" style="1" customWidth="1"/>
    <col min="5635" max="5635" width="37.88671875" style="1" customWidth="1"/>
    <col min="5636" max="5636" width="17.6640625" style="1" bestFit="1" customWidth="1"/>
    <col min="5637" max="5637" width="30.6640625" style="1" customWidth="1"/>
    <col min="5638" max="5638" width="17.109375" style="1" bestFit="1" customWidth="1"/>
    <col min="5639" max="5639" width="15.109375" style="1" bestFit="1" customWidth="1"/>
    <col min="5640" max="5640" width="17.21875" style="1" customWidth="1"/>
    <col min="5641" max="5641" width="17.33203125" style="1" customWidth="1"/>
    <col min="5642" max="5642" width="39" style="1" customWidth="1"/>
    <col min="5643" max="5643" width="44.21875" style="1" bestFit="1" customWidth="1"/>
    <col min="5644" max="5888" width="56.6640625" style="1"/>
    <col min="5889" max="5889" width="9.88671875" style="1" bestFit="1" customWidth="1"/>
    <col min="5890" max="5890" width="74.88671875" style="1" customWidth="1"/>
    <col min="5891" max="5891" width="37.88671875" style="1" customWidth="1"/>
    <col min="5892" max="5892" width="17.6640625" style="1" bestFit="1" customWidth="1"/>
    <col min="5893" max="5893" width="30.6640625" style="1" customWidth="1"/>
    <col min="5894" max="5894" width="17.109375" style="1" bestFit="1" customWidth="1"/>
    <col min="5895" max="5895" width="15.109375" style="1" bestFit="1" customWidth="1"/>
    <col min="5896" max="5896" width="17.21875" style="1" customWidth="1"/>
    <col min="5897" max="5897" width="17.33203125" style="1" customWidth="1"/>
    <col min="5898" max="5898" width="39" style="1" customWidth="1"/>
    <col min="5899" max="5899" width="44.21875" style="1" bestFit="1" customWidth="1"/>
    <col min="5900" max="6144" width="56.6640625" style="1"/>
    <col min="6145" max="6145" width="9.88671875" style="1" bestFit="1" customWidth="1"/>
    <col min="6146" max="6146" width="74.88671875" style="1" customWidth="1"/>
    <col min="6147" max="6147" width="37.88671875" style="1" customWidth="1"/>
    <col min="6148" max="6148" width="17.6640625" style="1" bestFit="1" customWidth="1"/>
    <col min="6149" max="6149" width="30.6640625" style="1" customWidth="1"/>
    <col min="6150" max="6150" width="17.109375" style="1" bestFit="1" customWidth="1"/>
    <col min="6151" max="6151" width="15.109375" style="1" bestFit="1" customWidth="1"/>
    <col min="6152" max="6152" width="17.21875" style="1" customWidth="1"/>
    <col min="6153" max="6153" width="17.33203125" style="1" customWidth="1"/>
    <col min="6154" max="6154" width="39" style="1" customWidth="1"/>
    <col min="6155" max="6155" width="44.21875" style="1" bestFit="1" customWidth="1"/>
    <col min="6156" max="6400" width="56.6640625" style="1"/>
    <col min="6401" max="6401" width="9.88671875" style="1" bestFit="1" customWidth="1"/>
    <col min="6402" max="6402" width="74.88671875" style="1" customWidth="1"/>
    <col min="6403" max="6403" width="37.88671875" style="1" customWidth="1"/>
    <col min="6404" max="6404" width="17.6640625" style="1" bestFit="1" customWidth="1"/>
    <col min="6405" max="6405" width="30.6640625" style="1" customWidth="1"/>
    <col min="6406" max="6406" width="17.109375" style="1" bestFit="1" customWidth="1"/>
    <col min="6407" max="6407" width="15.109375" style="1" bestFit="1" customWidth="1"/>
    <col min="6408" max="6408" width="17.21875" style="1" customWidth="1"/>
    <col min="6409" max="6409" width="17.33203125" style="1" customWidth="1"/>
    <col min="6410" max="6410" width="39" style="1" customWidth="1"/>
    <col min="6411" max="6411" width="44.21875" style="1" bestFit="1" customWidth="1"/>
    <col min="6412" max="6656" width="56.6640625" style="1"/>
    <col min="6657" max="6657" width="9.88671875" style="1" bestFit="1" customWidth="1"/>
    <col min="6658" max="6658" width="74.88671875" style="1" customWidth="1"/>
    <col min="6659" max="6659" width="37.88671875" style="1" customWidth="1"/>
    <col min="6660" max="6660" width="17.6640625" style="1" bestFit="1" customWidth="1"/>
    <col min="6661" max="6661" width="30.6640625" style="1" customWidth="1"/>
    <col min="6662" max="6662" width="17.109375" style="1" bestFit="1" customWidth="1"/>
    <col min="6663" max="6663" width="15.109375" style="1" bestFit="1" customWidth="1"/>
    <col min="6664" max="6664" width="17.21875" style="1" customWidth="1"/>
    <col min="6665" max="6665" width="17.33203125" style="1" customWidth="1"/>
    <col min="6666" max="6666" width="39" style="1" customWidth="1"/>
    <col min="6667" max="6667" width="44.21875" style="1" bestFit="1" customWidth="1"/>
    <col min="6668" max="6912" width="56.6640625" style="1"/>
    <col min="6913" max="6913" width="9.88671875" style="1" bestFit="1" customWidth="1"/>
    <col min="6914" max="6914" width="74.88671875" style="1" customWidth="1"/>
    <col min="6915" max="6915" width="37.88671875" style="1" customWidth="1"/>
    <col min="6916" max="6916" width="17.6640625" style="1" bestFit="1" customWidth="1"/>
    <col min="6917" max="6917" width="30.6640625" style="1" customWidth="1"/>
    <col min="6918" max="6918" width="17.109375" style="1" bestFit="1" customWidth="1"/>
    <col min="6919" max="6919" width="15.109375" style="1" bestFit="1" customWidth="1"/>
    <col min="6920" max="6920" width="17.21875" style="1" customWidth="1"/>
    <col min="6921" max="6921" width="17.33203125" style="1" customWidth="1"/>
    <col min="6922" max="6922" width="39" style="1" customWidth="1"/>
    <col min="6923" max="6923" width="44.21875" style="1" bestFit="1" customWidth="1"/>
    <col min="6924" max="7168" width="56.6640625" style="1"/>
    <col min="7169" max="7169" width="9.88671875" style="1" bestFit="1" customWidth="1"/>
    <col min="7170" max="7170" width="74.88671875" style="1" customWidth="1"/>
    <col min="7171" max="7171" width="37.88671875" style="1" customWidth="1"/>
    <col min="7172" max="7172" width="17.6640625" style="1" bestFit="1" customWidth="1"/>
    <col min="7173" max="7173" width="30.6640625" style="1" customWidth="1"/>
    <col min="7174" max="7174" width="17.109375" style="1" bestFit="1" customWidth="1"/>
    <col min="7175" max="7175" width="15.109375" style="1" bestFit="1" customWidth="1"/>
    <col min="7176" max="7176" width="17.21875" style="1" customWidth="1"/>
    <col min="7177" max="7177" width="17.33203125" style="1" customWidth="1"/>
    <col min="7178" max="7178" width="39" style="1" customWidth="1"/>
    <col min="7179" max="7179" width="44.21875" style="1" bestFit="1" customWidth="1"/>
    <col min="7180" max="7424" width="56.6640625" style="1"/>
    <col min="7425" max="7425" width="9.88671875" style="1" bestFit="1" customWidth="1"/>
    <col min="7426" max="7426" width="74.88671875" style="1" customWidth="1"/>
    <col min="7427" max="7427" width="37.88671875" style="1" customWidth="1"/>
    <col min="7428" max="7428" width="17.6640625" style="1" bestFit="1" customWidth="1"/>
    <col min="7429" max="7429" width="30.6640625" style="1" customWidth="1"/>
    <col min="7430" max="7430" width="17.109375" style="1" bestFit="1" customWidth="1"/>
    <col min="7431" max="7431" width="15.109375" style="1" bestFit="1" customWidth="1"/>
    <col min="7432" max="7432" width="17.21875" style="1" customWidth="1"/>
    <col min="7433" max="7433" width="17.33203125" style="1" customWidth="1"/>
    <col min="7434" max="7434" width="39" style="1" customWidth="1"/>
    <col min="7435" max="7435" width="44.21875" style="1" bestFit="1" customWidth="1"/>
    <col min="7436" max="7680" width="56.6640625" style="1"/>
    <col min="7681" max="7681" width="9.88671875" style="1" bestFit="1" customWidth="1"/>
    <col min="7682" max="7682" width="74.88671875" style="1" customWidth="1"/>
    <col min="7683" max="7683" width="37.88671875" style="1" customWidth="1"/>
    <col min="7684" max="7684" width="17.6640625" style="1" bestFit="1" customWidth="1"/>
    <col min="7685" max="7685" width="30.6640625" style="1" customWidth="1"/>
    <col min="7686" max="7686" width="17.109375" style="1" bestFit="1" customWidth="1"/>
    <col min="7687" max="7687" width="15.109375" style="1" bestFit="1" customWidth="1"/>
    <col min="7688" max="7688" width="17.21875" style="1" customWidth="1"/>
    <col min="7689" max="7689" width="17.33203125" style="1" customWidth="1"/>
    <col min="7690" max="7690" width="39" style="1" customWidth="1"/>
    <col min="7691" max="7691" width="44.21875" style="1" bestFit="1" customWidth="1"/>
    <col min="7692" max="7936" width="56.6640625" style="1"/>
    <col min="7937" max="7937" width="9.88671875" style="1" bestFit="1" customWidth="1"/>
    <col min="7938" max="7938" width="74.88671875" style="1" customWidth="1"/>
    <col min="7939" max="7939" width="37.88671875" style="1" customWidth="1"/>
    <col min="7940" max="7940" width="17.6640625" style="1" bestFit="1" customWidth="1"/>
    <col min="7941" max="7941" width="30.6640625" style="1" customWidth="1"/>
    <col min="7942" max="7942" width="17.109375" style="1" bestFit="1" customWidth="1"/>
    <col min="7943" max="7943" width="15.109375" style="1" bestFit="1" customWidth="1"/>
    <col min="7944" max="7944" width="17.21875" style="1" customWidth="1"/>
    <col min="7945" max="7945" width="17.33203125" style="1" customWidth="1"/>
    <col min="7946" max="7946" width="39" style="1" customWidth="1"/>
    <col min="7947" max="7947" width="44.21875" style="1" bestFit="1" customWidth="1"/>
    <col min="7948" max="8192" width="56.6640625" style="1"/>
    <col min="8193" max="8193" width="9.88671875" style="1" bestFit="1" customWidth="1"/>
    <col min="8194" max="8194" width="74.88671875" style="1" customWidth="1"/>
    <col min="8195" max="8195" width="37.88671875" style="1" customWidth="1"/>
    <col min="8196" max="8196" width="17.6640625" style="1" bestFit="1" customWidth="1"/>
    <col min="8197" max="8197" width="30.6640625" style="1" customWidth="1"/>
    <col min="8198" max="8198" width="17.109375" style="1" bestFit="1" customWidth="1"/>
    <col min="8199" max="8199" width="15.109375" style="1" bestFit="1" customWidth="1"/>
    <col min="8200" max="8200" width="17.21875" style="1" customWidth="1"/>
    <col min="8201" max="8201" width="17.33203125" style="1" customWidth="1"/>
    <col min="8202" max="8202" width="39" style="1" customWidth="1"/>
    <col min="8203" max="8203" width="44.21875" style="1" bestFit="1" customWidth="1"/>
    <col min="8204" max="8448" width="56.6640625" style="1"/>
    <col min="8449" max="8449" width="9.88671875" style="1" bestFit="1" customWidth="1"/>
    <col min="8450" max="8450" width="74.88671875" style="1" customWidth="1"/>
    <col min="8451" max="8451" width="37.88671875" style="1" customWidth="1"/>
    <col min="8452" max="8452" width="17.6640625" style="1" bestFit="1" customWidth="1"/>
    <col min="8453" max="8453" width="30.6640625" style="1" customWidth="1"/>
    <col min="8454" max="8454" width="17.109375" style="1" bestFit="1" customWidth="1"/>
    <col min="8455" max="8455" width="15.109375" style="1" bestFit="1" customWidth="1"/>
    <col min="8456" max="8456" width="17.21875" style="1" customWidth="1"/>
    <col min="8457" max="8457" width="17.33203125" style="1" customWidth="1"/>
    <col min="8458" max="8458" width="39" style="1" customWidth="1"/>
    <col min="8459" max="8459" width="44.21875" style="1" bestFit="1" customWidth="1"/>
    <col min="8460" max="8704" width="56.6640625" style="1"/>
    <col min="8705" max="8705" width="9.88671875" style="1" bestFit="1" customWidth="1"/>
    <col min="8706" max="8706" width="74.88671875" style="1" customWidth="1"/>
    <col min="8707" max="8707" width="37.88671875" style="1" customWidth="1"/>
    <col min="8708" max="8708" width="17.6640625" style="1" bestFit="1" customWidth="1"/>
    <col min="8709" max="8709" width="30.6640625" style="1" customWidth="1"/>
    <col min="8710" max="8710" width="17.109375" style="1" bestFit="1" customWidth="1"/>
    <col min="8711" max="8711" width="15.109375" style="1" bestFit="1" customWidth="1"/>
    <col min="8712" max="8712" width="17.21875" style="1" customWidth="1"/>
    <col min="8713" max="8713" width="17.33203125" style="1" customWidth="1"/>
    <col min="8714" max="8714" width="39" style="1" customWidth="1"/>
    <col min="8715" max="8715" width="44.21875" style="1" bestFit="1" customWidth="1"/>
    <col min="8716" max="8960" width="56.6640625" style="1"/>
    <col min="8961" max="8961" width="9.88671875" style="1" bestFit="1" customWidth="1"/>
    <col min="8962" max="8962" width="74.88671875" style="1" customWidth="1"/>
    <col min="8963" max="8963" width="37.88671875" style="1" customWidth="1"/>
    <col min="8964" max="8964" width="17.6640625" style="1" bestFit="1" customWidth="1"/>
    <col min="8965" max="8965" width="30.6640625" style="1" customWidth="1"/>
    <col min="8966" max="8966" width="17.109375" style="1" bestFit="1" customWidth="1"/>
    <col min="8967" max="8967" width="15.109375" style="1" bestFit="1" customWidth="1"/>
    <col min="8968" max="8968" width="17.21875" style="1" customWidth="1"/>
    <col min="8969" max="8969" width="17.33203125" style="1" customWidth="1"/>
    <col min="8970" max="8970" width="39" style="1" customWidth="1"/>
    <col min="8971" max="8971" width="44.21875" style="1" bestFit="1" customWidth="1"/>
    <col min="8972" max="9216" width="56.6640625" style="1"/>
    <col min="9217" max="9217" width="9.88671875" style="1" bestFit="1" customWidth="1"/>
    <col min="9218" max="9218" width="74.88671875" style="1" customWidth="1"/>
    <col min="9219" max="9219" width="37.88671875" style="1" customWidth="1"/>
    <col min="9220" max="9220" width="17.6640625" style="1" bestFit="1" customWidth="1"/>
    <col min="9221" max="9221" width="30.6640625" style="1" customWidth="1"/>
    <col min="9222" max="9222" width="17.109375" style="1" bestFit="1" customWidth="1"/>
    <col min="9223" max="9223" width="15.109375" style="1" bestFit="1" customWidth="1"/>
    <col min="9224" max="9224" width="17.21875" style="1" customWidth="1"/>
    <col min="9225" max="9225" width="17.33203125" style="1" customWidth="1"/>
    <col min="9226" max="9226" width="39" style="1" customWidth="1"/>
    <col min="9227" max="9227" width="44.21875" style="1" bestFit="1" customWidth="1"/>
    <col min="9228" max="9472" width="56.6640625" style="1"/>
    <col min="9473" max="9473" width="9.88671875" style="1" bestFit="1" customWidth="1"/>
    <col min="9474" max="9474" width="74.88671875" style="1" customWidth="1"/>
    <col min="9475" max="9475" width="37.88671875" style="1" customWidth="1"/>
    <col min="9476" max="9476" width="17.6640625" style="1" bestFit="1" customWidth="1"/>
    <col min="9477" max="9477" width="30.6640625" style="1" customWidth="1"/>
    <col min="9478" max="9478" width="17.109375" style="1" bestFit="1" customWidth="1"/>
    <col min="9479" max="9479" width="15.109375" style="1" bestFit="1" customWidth="1"/>
    <col min="9480" max="9480" width="17.21875" style="1" customWidth="1"/>
    <col min="9481" max="9481" width="17.33203125" style="1" customWidth="1"/>
    <col min="9482" max="9482" width="39" style="1" customWidth="1"/>
    <col min="9483" max="9483" width="44.21875" style="1" bestFit="1" customWidth="1"/>
    <col min="9484" max="9728" width="56.6640625" style="1"/>
    <col min="9729" max="9729" width="9.88671875" style="1" bestFit="1" customWidth="1"/>
    <col min="9730" max="9730" width="74.88671875" style="1" customWidth="1"/>
    <col min="9731" max="9731" width="37.88671875" style="1" customWidth="1"/>
    <col min="9732" max="9732" width="17.6640625" style="1" bestFit="1" customWidth="1"/>
    <col min="9733" max="9733" width="30.6640625" style="1" customWidth="1"/>
    <col min="9734" max="9734" width="17.109375" style="1" bestFit="1" customWidth="1"/>
    <col min="9735" max="9735" width="15.109375" style="1" bestFit="1" customWidth="1"/>
    <col min="9736" max="9736" width="17.21875" style="1" customWidth="1"/>
    <col min="9737" max="9737" width="17.33203125" style="1" customWidth="1"/>
    <col min="9738" max="9738" width="39" style="1" customWidth="1"/>
    <col min="9739" max="9739" width="44.21875" style="1" bestFit="1" customWidth="1"/>
    <col min="9740" max="9984" width="56.6640625" style="1"/>
    <col min="9985" max="9985" width="9.88671875" style="1" bestFit="1" customWidth="1"/>
    <col min="9986" max="9986" width="74.88671875" style="1" customWidth="1"/>
    <col min="9987" max="9987" width="37.88671875" style="1" customWidth="1"/>
    <col min="9988" max="9988" width="17.6640625" style="1" bestFit="1" customWidth="1"/>
    <col min="9989" max="9989" width="30.6640625" style="1" customWidth="1"/>
    <col min="9990" max="9990" width="17.109375" style="1" bestFit="1" customWidth="1"/>
    <col min="9991" max="9991" width="15.109375" style="1" bestFit="1" customWidth="1"/>
    <col min="9992" max="9992" width="17.21875" style="1" customWidth="1"/>
    <col min="9993" max="9993" width="17.33203125" style="1" customWidth="1"/>
    <col min="9994" max="9994" width="39" style="1" customWidth="1"/>
    <col min="9995" max="9995" width="44.21875" style="1" bestFit="1" customWidth="1"/>
    <col min="9996" max="10240" width="56.6640625" style="1"/>
    <col min="10241" max="10241" width="9.88671875" style="1" bestFit="1" customWidth="1"/>
    <col min="10242" max="10242" width="74.88671875" style="1" customWidth="1"/>
    <col min="10243" max="10243" width="37.88671875" style="1" customWidth="1"/>
    <col min="10244" max="10244" width="17.6640625" style="1" bestFit="1" customWidth="1"/>
    <col min="10245" max="10245" width="30.6640625" style="1" customWidth="1"/>
    <col min="10246" max="10246" width="17.109375" style="1" bestFit="1" customWidth="1"/>
    <col min="10247" max="10247" width="15.109375" style="1" bestFit="1" customWidth="1"/>
    <col min="10248" max="10248" width="17.21875" style="1" customWidth="1"/>
    <col min="10249" max="10249" width="17.33203125" style="1" customWidth="1"/>
    <col min="10250" max="10250" width="39" style="1" customWidth="1"/>
    <col min="10251" max="10251" width="44.21875" style="1" bestFit="1" customWidth="1"/>
    <col min="10252" max="10496" width="56.6640625" style="1"/>
    <col min="10497" max="10497" width="9.88671875" style="1" bestFit="1" customWidth="1"/>
    <col min="10498" max="10498" width="74.88671875" style="1" customWidth="1"/>
    <col min="10499" max="10499" width="37.88671875" style="1" customWidth="1"/>
    <col min="10500" max="10500" width="17.6640625" style="1" bestFit="1" customWidth="1"/>
    <col min="10501" max="10501" width="30.6640625" style="1" customWidth="1"/>
    <col min="10502" max="10502" width="17.109375" style="1" bestFit="1" customWidth="1"/>
    <col min="10503" max="10503" width="15.109375" style="1" bestFit="1" customWidth="1"/>
    <col min="10504" max="10504" width="17.21875" style="1" customWidth="1"/>
    <col min="10505" max="10505" width="17.33203125" style="1" customWidth="1"/>
    <col min="10506" max="10506" width="39" style="1" customWidth="1"/>
    <col min="10507" max="10507" width="44.21875" style="1" bestFit="1" customWidth="1"/>
    <col min="10508" max="10752" width="56.6640625" style="1"/>
    <col min="10753" max="10753" width="9.88671875" style="1" bestFit="1" customWidth="1"/>
    <col min="10754" max="10754" width="74.88671875" style="1" customWidth="1"/>
    <col min="10755" max="10755" width="37.88671875" style="1" customWidth="1"/>
    <col min="10756" max="10756" width="17.6640625" style="1" bestFit="1" customWidth="1"/>
    <col min="10757" max="10757" width="30.6640625" style="1" customWidth="1"/>
    <col min="10758" max="10758" width="17.109375" style="1" bestFit="1" customWidth="1"/>
    <col min="10759" max="10759" width="15.109375" style="1" bestFit="1" customWidth="1"/>
    <col min="10760" max="10760" width="17.21875" style="1" customWidth="1"/>
    <col min="10761" max="10761" width="17.33203125" style="1" customWidth="1"/>
    <col min="10762" max="10762" width="39" style="1" customWidth="1"/>
    <col min="10763" max="10763" width="44.21875" style="1" bestFit="1" customWidth="1"/>
    <col min="10764" max="11008" width="56.6640625" style="1"/>
    <col min="11009" max="11009" width="9.88671875" style="1" bestFit="1" customWidth="1"/>
    <col min="11010" max="11010" width="74.88671875" style="1" customWidth="1"/>
    <col min="11011" max="11011" width="37.88671875" style="1" customWidth="1"/>
    <col min="11012" max="11012" width="17.6640625" style="1" bestFit="1" customWidth="1"/>
    <col min="11013" max="11013" width="30.6640625" style="1" customWidth="1"/>
    <col min="11014" max="11014" width="17.109375" style="1" bestFit="1" customWidth="1"/>
    <col min="11015" max="11015" width="15.109375" style="1" bestFit="1" customWidth="1"/>
    <col min="11016" max="11016" width="17.21875" style="1" customWidth="1"/>
    <col min="11017" max="11017" width="17.33203125" style="1" customWidth="1"/>
    <col min="11018" max="11018" width="39" style="1" customWidth="1"/>
    <col min="11019" max="11019" width="44.21875" style="1" bestFit="1" customWidth="1"/>
    <col min="11020" max="11264" width="56.6640625" style="1"/>
    <col min="11265" max="11265" width="9.88671875" style="1" bestFit="1" customWidth="1"/>
    <col min="11266" max="11266" width="74.88671875" style="1" customWidth="1"/>
    <col min="11267" max="11267" width="37.88671875" style="1" customWidth="1"/>
    <col min="11268" max="11268" width="17.6640625" style="1" bestFit="1" customWidth="1"/>
    <col min="11269" max="11269" width="30.6640625" style="1" customWidth="1"/>
    <col min="11270" max="11270" width="17.109375" style="1" bestFit="1" customWidth="1"/>
    <col min="11271" max="11271" width="15.109375" style="1" bestFit="1" customWidth="1"/>
    <col min="11272" max="11272" width="17.21875" style="1" customWidth="1"/>
    <col min="11273" max="11273" width="17.33203125" style="1" customWidth="1"/>
    <col min="11274" max="11274" width="39" style="1" customWidth="1"/>
    <col min="11275" max="11275" width="44.21875" style="1" bestFit="1" customWidth="1"/>
    <col min="11276" max="11520" width="56.6640625" style="1"/>
    <col min="11521" max="11521" width="9.88671875" style="1" bestFit="1" customWidth="1"/>
    <col min="11522" max="11522" width="74.88671875" style="1" customWidth="1"/>
    <col min="11523" max="11523" width="37.88671875" style="1" customWidth="1"/>
    <col min="11524" max="11524" width="17.6640625" style="1" bestFit="1" customWidth="1"/>
    <col min="11525" max="11525" width="30.6640625" style="1" customWidth="1"/>
    <col min="11526" max="11526" width="17.109375" style="1" bestFit="1" customWidth="1"/>
    <col min="11527" max="11527" width="15.109375" style="1" bestFit="1" customWidth="1"/>
    <col min="11528" max="11528" width="17.21875" style="1" customWidth="1"/>
    <col min="11529" max="11529" width="17.33203125" style="1" customWidth="1"/>
    <col min="11530" max="11530" width="39" style="1" customWidth="1"/>
    <col min="11531" max="11531" width="44.21875" style="1" bestFit="1" customWidth="1"/>
    <col min="11532" max="11776" width="56.6640625" style="1"/>
    <col min="11777" max="11777" width="9.88671875" style="1" bestFit="1" customWidth="1"/>
    <col min="11778" max="11778" width="74.88671875" style="1" customWidth="1"/>
    <col min="11779" max="11779" width="37.88671875" style="1" customWidth="1"/>
    <col min="11780" max="11780" width="17.6640625" style="1" bestFit="1" customWidth="1"/>
    <col min="11781" max="11781" width="30.6640625" style="1" customWidth="1"/>
    <col min="11782" max="11782" width="17.109375" style="1" bestFit="1" customWidth="1"/>
    <col min="11783" max="11783" width="15.109375" style="1" bestFit="1" customWidth="1"/>
    <col min="11784" max="11784" width="17.21875" style="1" customWidth="1"/>
    <col min="11785" max="11785" width="17.33203125" style="1" customWidth="1"/>
    <col min="11786" max="11786" width="39" style="1" customWidth="1"/>
    <col min="11787" max="11787" width="44.21875" style="1" bestFit="1" customWidth="1"/>
    <col min="11788" max="12032" width="56.6640625" style="1"/>
    <col min="12033" max="12033" width="9.88671875" style="1" bestFit="1" customWidth="1"/>
    <col min="12034" max="12034" width="74.88671875" style="1" customWidth="1"/>
    <col min="12035" max="12035" width="37.88671875" style="1" customWidth="1"/>
    <col min="12036" max="12036" width="17.6640625" style="1" bestFit="1" customWidth="1"/>
    <col min="12037" max="12037" width="30.6640625" style="1" customWidth="1"/>
    <col min="12038" max="12038" width="17.109375" style="1" bestFit="1" customWidth="1"/>
    <col min="12039" max="12039" width="15.109375" style="1" bestFit="1" customWidth="1"/>
    <col min="12040" max="12040" width="17.21875" style="1" customWidth="1"/>
    <col min="12041" max="12041" width="17.33203125" style="1" customWidth="1"/>
    <col min="12042" max="12042" width="39" style="1" customWidth="1"/>
    <col min="12043" max="12043" width="44.21875" style="1" bestFit="1" customWidth="1"/>
    <col min="12044" max="12288" width="56.6640625" style="1"/>
    <col min="12289" max="12289" width="9.88671875" style="1" bestFit="1" customWidth="1"/>
    <col min="12290" max="12290" width="74.88671875" style="1" customWidth="1"/>
    <col min="12291" max="12291" width="37.88671875" style="1" customWidth="1"/>
    <col min="12292" max="12292" width="17.6640625" style="1" bestFit="1" customWidth="1"/>
    <col min="12293" max="12293" width="30.6640625" style="1" customWidth="1"/>
    <col min="12294" max="12294" width="17.109375" style="1" bestFit="1" customWidth="1"/>
    <col min="12295" max="12295" width="15.109375" style="1" bestFit="1" customWidth="1"/>
    <col min="12296" max="12296" width="17.21875" style="1" customWidth="1"/>
    <col min="12297" max="12297" width="17.33203125" style="1" customWidth="1"/>
    <col min="12298" max="12298" width="39" style="1" customWidth="1"/>
    <col min="12299" max="12299" width="44.21875" style="1" bestFit="1" customWidth="1"/>
    <col min="12300" max="12544" width="56.6640625" style="1"/>
    <col min="12545" max="12545" width="9.88671875" style="1" bestFit="1" customWidth="1"/>
    <col min="12546" max="12546" width="74.88671875" style="1" customWidth="1"/>
    <col min="12547" max="12547" width="37.88671875" style="1" customWidth="1"/>
    <col min="12548" max="12548" width="17.6640625" style="1" bestFit="1" customWidth="1"/>
    <col min="12549" max="12549" width="30.6640625" style="1" customWidth="1"/>
    <col min="12550" max="12550" width="17.109375" style="1" bestFit="1" customWidth="1"/>
    <col min="12551" max="12551" width="15.109375" style="1" bestFit="1" customWidth="1"/>
    <col min="12552" max="12552" width="17.21875" style="1" customWidth="1"/>
    <col min="12553" max="12553" width="17.33203125" style="1" customWidth="1"/>
    <col min="12554" max="12554" width="39" style="1" customWidth="1"/>
    <col min="12555" max="12555" width="44.21875" style="1" bestFit="1" customWidth="1"/>
    <col min="12556" max="12800" width="56.6640625" style="1"/>
    <col min="12801" max="12801" width="9.88671875" style="1" bestFit="1" customWidth="1"/>
    <col min="12802" max="12802" width="74.88671875" style="1" customWidth="1"/>
    <col min="12803" max="12803" width="37.88671875" style="1" customWidth="1"/>
    <col min="12804" max="12804" width="17.6640625" style="1" bestFit="1" customWidth="1"/>
    <col min="12805" max="12805" width="30.6640625" style="1" customWidth="1"/>
    <col min="12806" max="12806" width="17.109375" style="1" bestFit="1" customWidth="1"/>
    <col min="12807" max="12807" width="15.109375" style="1" bestFit="1" customWidth="1"/>
    <col min="12808" max="12808" width="17.21875" style="1" customWidth="1"/>
    <col min="12809" max="12809" width="17.33203125" style="1" customWidth="1"/>
    <col min="12810" max="12810" width="39" style="1" customWidth="1"/>
    <col min="12811" max="12811" width="44.21875" style="1" bestFit="1" customWidth="1"/>
    <col min="12812" max="13056" width="56.6640625" style="1"/>
    <col min="13057" max="13057" width="9.88671875" style="1" bestFit="1" customWidth="1"/>
    <col min="13058" max="13058" width="74.88671875" style="1" customWidth="1"/>
    <col min="13059" max="13059" width="37.88671875" style="1" customWidth="1"/>
    <col min="13060" max="13060" width="17.6640625" style="1" bestFit="1" customWidth="1"/>
    <col min="13061" max="13061" width="30.6640625" style="1" customWidth="1"/>
    <col min="13062" max="13062" width="17.109375" style="1" bestFit="1" customWidth="1"/>
    <col min="13063" max="13063" width="15.109375" style="1" bestFit="1" customWidth="1"/>
    <col min="13064" max="13064" width="17.21875" style="1" customWidth="1"/>
    <col min="13065" max="13065" width="17.33203125" style="1" customWidth="1"/>
    <col min="13066" max="13066" width="39" style="1" customWidth="1"/>
    <col min="13067" max="13067" width="44.21875" style="1" bestFit="1" customWidth="1"/>
    <col min="13068" max="13312" width="56.6640625" style="1"/>
    <col min="13313" max="13313" width="9.88671875" style="1" bestFit="1" customWidth="1"/>
    <col min="13314" max="13314" width="74.88671875" style="1" customWidth="1"/>
    <col min="13315" max="13315" width="37.88671875" style="1" customWidth="1"/>
    <col min="13316" max="13316" width="17.6640625" style="1" bestFit="1" customWidth="1"/>
    <col min="13317" max="13317" width="30.6640625" style="1" customWidth="1"/>
    <col min="13318" max="13318" width="17.109375" style="1" bestFit="1" customWidth="1"/>
    <col min="13319" max="13319" width="15.109375" style="1" bestFit="1" customWidth="1"/>
    <col min="13320" max="13320" width="17.21875" style="1" customWidth="1"/>
    <col min="13321" max="13321" width="17.33203125" style="1" customWidth="1"/>
    <col min="13322" max="13322" width="39" style="1" customWidth="1"/>
    <col min="13323" max="13323" width="44.21875" style="1" bestFit="1" customWidth="1"/>
    <col min="13324" max="13568" width="56.6640625" style="1"/>
    <col min="13569" max="13569" width="9.88671875" style="1" bestFit="1" customWidth="1"/>
    <col min="13570" max="13570" width="74.88671875" style="1" customWidth="1"/>
    <col min="13571" max="13571" width="37.88671875" style="1" customWidth="1"/>
    <col min="13572" max="13572" width="17.6640625" style="1" bestFit="1" customWidth="1"/>
    <col min="13573" max="13573" width="30.6640625" style="1" customWidth="1"/>
    <col min="13574" max="13574" width="17.109375" style="1" bestFit="1" customWidth="1"/>
    <col min="13575" max="13575" width="15.109375" style="1" bestFit="1" customWidth="1"/>
    <col min="13576" max="13576" width="17.21875" style="1" customWidth="1"/>
    <col min="13577" max="13577" width="17.33203125" style="1" customWidth="1"/>
    <col min="13578" max="13578" width="39" style="1" customWidth="1"/>
    <col min="13579" max="13579" width="44.21875" style="1" bestFit="1" customWidth="1"/>
    <col min="13580" max="13824" width="56.6640625" style="1"/>
    <col min="13825" max="13825" width="9.88671875" style="1" bestFit="1" customWidth="1"/>
    <col min="13826" max="13826" width="74.88671875" style="1" customWidth="1"/>
    <col min="13827" max="13827" width="37.88671875" style="1" customWidth="1"/>
    <col min="13828" max="13828" width="17.6640625" style="1" bestFit="1" customWidth="1"/>
    <col min="13829" max="13829" width="30.6640625" style="1" customWidth="1"/>
    <col min="13830" max="13830" width="17.109375" style="1" bestFit="1" customWidth="1"/>
    <col min="13831" max="13831" width="15.109375" style="1" bestFit="1" customWidth="1"/>
    <col min="13832" max="13832" width="17.21875" style="1" customWidth="1"/>
    <col min="13833" max="13833" width="17.33203125" style="1" customWidth="1"/>
    <col min="13834" max="13834" width="39" style="1" customWidth="1"/>
    <col min="13835" max="13835" width="44.21875" style="1" bestFit="1" customWidth="1"/>
    <col min="13836" max="14080" width="56.6640625" style="1"/>
    <col min="14081" max="14081" width="9.88671875" style="1" bestFit="1" customWidth="1"/>
    <col min="14082" max="14082" width="74.88671875" style="1" customWidth="1"/>
    <col min="14083" max="14083" width="37.88671875" style="1" customWidth="1"/>
    <col min="14084" max="14084" width="17.6640625" style="1" bestFit="1" customWidth="1"/>
    <col min="14085" max="14085" width="30.6640625" style="1" customWidth="1"/>
    <col min="14086" max="14086" width="17.109375" style="1" bestFit="1" customWidth="1"/>
    <col min="14087" max="14087" width="15.109375" style="1" bestFit="1" customWidth="1"/>
    <col min="14088" max="14088" width="17.21875" style="1" customWidth="1"/>
    <col min="14089" max="14089" width="17.33203125" style="1" customWidth="1"/>
    <col min="14090" max="14090" width="39" style="1" customWidth="1"/>
    <col min="14091" max="14091" width="44.21875" style="1" bestFit="1" customWidth="1"/>
    <col min="14092" max="14336" width="56.6640625" style="1"/>
    <col min="14337" max="14337" width="9.88671875" style="1" bestFit="1" customWidth="1"/>
    <col min="14338" max="14338" width="74.88671875" style="1" customWidth="1"/>
    <col min="14339" max="14339" width="37.88671875" style="1" customWidth="1"/>
    <col min="14340" max="14340" width="17.6640625" style="1" bestFit="1" customWidth="1"/>
    <col min="14341" max="14341" width="30.6640625" style="1" customWidth="1"/>
    <col min="14342" max="14342" width="17.109375" style="1" bestFit="1" customWidth="1"/>
    <col min="14343" max="14343" width="15.109375" style="1" bestFit="1" customWidth="1"/>
    <col min="14344" max="14344" width="17.21875" style="1" customWidth="1"/>
    <col min="14345" max="14345" width="17.33203125" style="1" customWidth="1"/>
    <col min="14346" max="14346" width="39" style="1" customWidth="1"/>
    <col min="14347" max="14347" width="44.21875" style="1" bestFit="1" customWidth="1"/>
    <col min="14348" max="14592" width="56.6640625" style="1"/>
    <col min="14593" max="14593" width="9.88671875" style="1" bestFit="1" customWidth="1"/>
    <col min="14594" max="14594" width="74.88671875" style="1" customWidth="1"/>
    <col min="14595" max="14595" width="37.88671875" style="1" customWidth="1"/>
    <col min="14596" max="14596" width="17.6640625" style="1" bestFit="1" customWidth="1"/>
    <col min="14597" max="14597" width="30.6640625" style="1" customWidth="1"/>
    <col min="14598" max="14598" width="17.109375" style="1" bestFit="1" customWidth="1"/>
    <col min="14599" max="14599" width="15.109375" style="1" bestFit="1" customWidth="1"/>
    <col min="14600" max="14600" width="17.21875" style="1" customWidth="1"/>
    <col min="14601" max="14601" width="17.33203125" style="1" customWidth="1"/>
    <col min="14602" max="14602" width="39" style="1" customWidth="1"/>
    <col min="14603" max="14603" width="44.21875" style="1" bestFit="1" customWidth="1"/>
    <col min="14604" max="14848" width="56.6640625" style="1"/>
    <col min="14849" max="14849" width="9.88671875" style="1" bestFit="1" customWidth="1"/>
    <col min="14850" max="14850" width="74.88671875" style="1" customWidth="1"/>
    <col min="14851" max="14851" width="37.88671875" style="1" customWidth="1"/>
    <col min="14852" max="14852" width="17.6640625" style="1" bestFit="1" customWidth="1"/>
    <col min="14853" max="14853" width="30.6640625" style="1" customWidth="1"/>
    <col min="14854" max="14854" width="17.109375" style="1" bestFit="1" customWidth="1"/>
    <col min="14855" max="14855" width="15.109375" style="1" bestFit="1" customWidth="1"/>
    <col min="14856" max="14856" width="17.21875" style="1" customWidth="1"/>
    <col min="14857" max="14857" width="17.33203125" style="1" customWidth="1"/>
    <col min="14858" max="14858" width="39" style="1" customWidth="1"/>
    <col min="14859" max="14859" width="44.21875" style="1" bestFit="1" customWidth="1"/>
    <col min="14860" max="15104" width="56.6640625" style="1"/>
    <col min="15105" max="15105" width="9.88671875" style="1" bestFit="1" customWidth="1"/>
    <col min="15106" max="15106" width="74.88671875" style="1" customWidth="1"/>
    <col min="15107" max="15107" width="37.88671875" style="1" customWidth="1"/>
    <col min="15108" max="15108" width="17.6640625" style="1" bestFit="1" customWidth="1"/>
    <col min="15109" max="15109" width="30.6640625" style="1" customWidth="1"/>
    <col min="15110" max="15110" width="17.109375" style="1" bestFit="1" customWidth="1"/>
    <col min="15111" max="15111" width="15.109375" style="1" bestFit="1" customWidth="1"/>
    <col min="15112" max="15112" width="17.21875" style="1" customWidth="1"/>
    <col min="15113" max="15113" width="17.33203125" style="1" customWidth="1"/>
    <col min="15114" max="15114" width="39" style="1" customWidth="1"/>
    <col min="15115" max="15115" width="44.21875" style="1" bestFit="1" customWidth="1"/>
    <col min="15116" max="15360" width="56.6640625" style="1"/>
    <col min="15361" max="15361" width="9.88671875" style="1" bestFit="1" customWidth="1"/>
    <col min="15362" max="15362" width="74.88671875" style="1" customWidth="1"/>
    <col min="15363" max="15363" width="37.88671875" style="1" customWidth="1"/>
    <col min="15364" max="15364" width="17.6640625" style="1" bestFit="1" customWidth="1"/>
    <col min="15365" max="15365" width="30.6640625" style="1" customWidth="1"/>
    <col min="15366" max="15366" width="17.109375" style="1" bestFit="1" customWidth="1"/>
    <col min="15367" max="15367" width="15.109375" style="1" bestFit="1" customWidth="1"/>
    <col min="15368" max="15368" width="17.21875" style="1" customWidth="1"/>
    <col min="15369" max="15369" width="17.33203125" style="1" customWidth="1"/>
    <col min="15370" max="15370" width="39" style="1" customWidth="1"/>
    <col min="15371" max="15371" width="44.21875" style="1" bestFit="1" customWidth="1"/>
    <col min="15372" max="15616" width="56.6640625" style="1"/>
    <col min="15617" max="15617" width="9.88671875" style="1" bestFit="1" customWidth="1"/>
    <col min="15618" max="15618" width="74.88671875" style="1" customWidth="1"/>
    <col min="15619" max="15619" width="37.88671875" style="1" customWidth="1"/>
    <col min="15620" max="15620" width="17.6640625" style="1" bestFit="1" customWidth="1"/>
    <col min="15621" max="15621" width="30.6640625" style="1" customWidth="1"/>
    <col min="15622" max="15622" width="17.109375" style="1" bestFit="1" customWidth="1"/>
    <col min="15623" max="15623" width="15.109375" style="1" bestFit="1" customWidth="1"/>
    <col min="15624" max="15624" width="17.21875" style="1" customWidth="1"/>
    <col min="15625" max="15625" width="17.33203125" style="1" customWidth="1"/>
    <col min="15626" max="15626" width="39" style="1" customWidth="1"/>
    <col min="15627" max="15627" width="44.21875" style="1" bestFit="1" customWidth="1"/>
    <col min="15628" max="15872" width="56.6640625" style="1"/>
    <col min="15873" max="15873" width="9.88671875" style="1" bestFit="1" customWidth="1"/>
    <col min="15874" max="15874" width="74.88671875" style="1" customWidth="1"/>
    <col min="15875" max="15875" width="37.88671875" style="1" customWidth="1"/>
    <col min="15876" max="15876" width="17.6640625" style="1" bestFit="1" customWidth="1"/>
    <col min="15877" max="15877" width="30.6640625" style="1" customWidth="1"/>
    <col min="15878" max="15878" width="17.109375" style="1" bestFit="1" customWidth="1"/>
    <col min="15879" max="15879" width="15.109375" style="1" bestFit="1" customWidth="1"/>
    <col min="15880" max="15880" width="17.21875" style="1" customWidth="1"/>
    <col min="15881" max="15881" width="17.33203125" style="1" customWidth="1"/>
    <col min="15882" max="15882" width="39" style="1" customWidth="1"/>
    <col min="15883" max="15883" width="44.21875" style="1" bestFit="1" customWidth="1"/>
    <col min="15884" max="16128" width="56.6640625" style="1"/>
    <col min="16129" max="16129" width="9.88671875" style="1" bestFit="1" customWidth="1"/>
    <col min="16130" max="16130" width="74.88671875" style="1" customWidth="1"/>
    <col min="16131" max="16131" width="37.88671875" style="1" customWidth="1"/>
    <col min="16132" max="16132" width="17.6640625" style="1" bestFit="1" customWidth="1"/>
    <col min="16133" max="16133" width="30.6640625" style="1" customWidth="1"/>
    <col min="16134" max="16134" width="17.109375" style="1" bestFit="1" customWidth="1"/>
    <col min="16135" max="16135" width="15.109375" style="1" bestFit="1" customWidth="1"/>
    <col min="16136" max="16136" width="17.21875" style="1" customWidth="1"/>
    <col min="16137" max="16137" width="17.33203125" style="1" customWidth="1"/>
    <col min="16138" max="16138" width="39" style="1" customWidth="1"/>
    <col min="16139" max="16139" width="44.21875" style="1" bestFit="1" customWidth="1"/>
    <col min="16140" max="16384" width="56.6640625" style="1"/>
  </cols>
  <sheetData>
    <row r="1" spans="1:12" ht="27" customHeight="1" thickBot="1" x14ac:dyDescent="0.25">
      <c r="D1" s="14"/>
      <c r="J1" s="213"/>
      <c r="K1" s="1"/>
    </row>
    <row r="2" spans="1:12" ht="57" customHeight="1" x14ac:dyDescent="0.2">
      <c r="A2" s="362" t="s">
        <v>763</v>
      </c>
      <c r="B2" s="362"/>
      <c r="C2" s="362"/>
      <c r="D2" s="362"/>
      <c r="E2" s="363"/>
      <c r="F2" s="19"/>
      <c r="G2" s="19"/>
      <c r="H2" s="19"/>
      <c r="I2" s="19"/>
      <c r="J2" s="344" t="s">
        <v>2750</v>
      </c>
      <c r="K2" s="1"/>
    </row>
    <row r="3" spans="1:12" s="5" customFormat="1" ht="32.4" x14ac:dyDescent="0.2">
      <c r="A3" s="364" t="s">
        <v>838</v>
      </c>
      <c r="B3" s="366" t="s">
        <v>19</v>
      </c>
      <c r="C3" s="366" t="s">
        <v>20</v>
      </c>
      <c r="D3" s="366" t="s">
        <v>29</v>
      </c>
      <c r="E3" s="366" t="s">
        <v>13</v>
      </c>
      <c r="F3" s="20" t="s">
        <v>72</v>
      </c>
      <c r="G3" s="20" t="s">
        <v>73</v>
      </c>
      <c r="H3" s="368" t="s">
        <v>0</v>
      </c>
      <c r="I3" s="366" t="s">
        <v>1</v>
      </c>
      <c r="J3" s="370" t="s">
        <v>798</v>
      </c>
    </row>
    <row r="4" spans="1:12" s="5" customFormat="1" ht="33" thickBot="1" x14ac:dyDescent="0.25">
      <c r="A4" s="365"/>
      <c r="B4" s="367"/>
      <c r="C4" s="367"/>
      <c r="D4" s="367"/>
      <c r="E4" s="367"/>
      <c r="F4" s="345" t="s">
        <v>839</v>
      </c>
      <c r="G4" s="345" t="s">
        <v>840</v>
      </c>
      <c r="H4" s="369"/>
      <c r="I4" s="367"/>
      <c r="J4" s="371"/>
    </row>
    <row r="5" spans="1:12" s="5" customFormat="1" ht="33" customHeight="1" x14ac:dyDescent="0.2">
      <c r="A5" s="359" t="s">
        <v>725</v>
      </c>
      <c r="B5" s="360"/>
      <c r="C5" s="360"/>
      <c r="D5" s="360"/>
      <c r="E5" s="360"/>
      <c r="F5" s="360"/>
      <c r="G5" s="360"/>
      <c r="H5" s="360"/>
      <c r="I5" s="360"/>
      <c r="J5" s="361"/>
    </row>
    <row r="6" spans="1:12" ht="33" customHeight="1" x14ac:dyDescent="0.2">
      <c r="A6" s="219">
        <f>ROW()-5</f>
        <v>1</v>
      </c>
      <c r="B6" s="129" t="s">
        <v>841</v>
      </c>
      <c r="C6" s="129" t="s">
        <v>725</v>
      </c>
      <c r="D6" s="220">
        <v>2005.04</v>
      </c>
      <c r="E6" s="131" t="s">
        <v>86</v>
      </c>
      <c r="F6" s="132">
        <v>674</v>
      </c>
      <c r="G6" s="132">
        <v>2162</v>
      </c>
      <c r="H6" s="133" t="s">
        <v>2</v>
      </c>
      <c r="I6" s="134" t="s">
        <v>53</v>
      </c>
      <c r="J6" s="221"/>
      <c r="K6" s="222" t="s">
        <v>548</v>
      </c>
    </row>
    <row r="7" spans="1:12" ht="33" customHeight="1" x14ac:dyDescent="0.2">
      <c r="A7" s="219">
        <f t="shared" ref="A7:A23" si="0">ROW()-5</f>
        <v>2</v>
      </c>
      <c r="B7" s="47" t="s">
        <v>842</v>
      </c>
      <c r="C7" s="47" t="s">
        <v>725</v>
      </c>
      <c r="D7" s="223">
        <v>2005.09</v>
      </c>
      <c r="E7" s="48" t="s">
        <v>108</v>
      </c>
      <c r="F7" s="49">
        <v>948</v>
      </c>
      <c r="G7" s="49">
        <v>1395</v>
      </c>
      <c r="H7" s="50" t="s">
        <v>2</v>
      </c>
      <c r="I7" s="51" t="s">
        <v>53</v>
      </c>
      <c r="K7" s="222" t="s">
        <v>739</v>
      </c>
    </row>
    <row r="8" spans="1:12" ht="33" customHeight="1" x14ac:dyDescent="0.2">
      <c r="A8" s="219">
        <f t="shared" si="0"/>
        <v>3</v>
      </c>
      <c r="B8" s="47" t="s">
        <v>843</v>
      </c>
      <c r="C8" s="54" t="s">
        <v>725</v>
      </c>
      <c r="D8" s="224">
        <v>2009.06</v>
      </c>
      <c r="E8" s="48" t="s">
        <v>469</v>
      </c>
      <c r="F8" s="49">
        <v>1574</v>
      </c>
      <c r="G8" s="49">
        <v>2677</v>
      </c>
      <c r="H8" s="156" t="s">
        <v>2</v>
      </c>
      <c r="I8" s="51" t="s">
        <v>53</v>
      </c>
      <c r="K8" s="222" t="s">
        <v>844</v>
      </c>
      <c r="L8" s="2"/>
    </row>
    <row r="9" spans="1:12" ht="33" customHeight="1" x14ac:dyDescent="0.2">
      <c r="A9" s="219">
        <f t="shared" si="0"/>
        <v>4</v>
      </c>
      <c r="B9" s="47" t="s">
        <v>845</v>
      </c>
      <c r="C9" s="47" t="s">
        <v>725</v>
      </c>
      <c r="D9" s="223">
        <v>2009.12</v>
      </c>
      <c r="E9" s="48" t="s">
        <v>408</v>
      </c>
      <c r="F9" s="49">
        <v>1586</v>
      </c>
      <c r="G9" s="49">
        <v>1989</v>
      </c>
      <c r="H9" s="50" t="s">
        <v>2</v>
      </c>
      <c r="I9" s="51" t="s">
        <v>53</v>
      </c>
      <c r="K9" s="225" t="s">
        <v>15</v>
      </c>
    </row>
    <row r="10" spans="1:12" ht="33" customHeight="1" x14ac:dyDescent="0.2">
      <c r="A10" s="219">
        <f t="shared" si="0"/>
        <v>5</v>
      </c>
      <c r="B10" s="47" t="s">
        <v>846</v>
      </c>
      <c r="C10" s="54" t="s">
        <v>725</v>
      </c>
      <c r="D10" s="224">
        <v>2010.08</v>
      </c>
      <c r="E10" s="48" t="s">
        <v>430</v>
      </c>
      <c r="F10" s="49">
        <v>1001</v>
      </c>
      <c r="G10" s="49">
        <v>1385</v>
      </c>
      <c r="H10" s="156" t="s">
        <v>4</v>
      </c>
      <c r="I10" s="51" t="s">
        <v>53</v>
      </c>
      <c r="K10" s="225" t="s">
        <v>847</v>
      </c>
    </row>
    <row r="11" spans="1:12" ht="33" customHeight="1" x14ac:dyDescent="0.2">
      <c r="A11" s="219">
        <f t="shared" si="0"/>
        <v>6</v>
      </c>
      <c r="B11" s="47" t="s">
        <v>848</v>
      </c>
      <c r="C11" s="54" t="s">
        <v>725</v>
      </c>
      <c r="D11" s="224">
        <v>2010.12</v>
      </c>
      <c r="E11" s="48" t="s">
        <v>444</v>
      </c>
      <c r="F11" s="49">
        <v>1260</v>
      </c>
      <c r="G11" s="49">
        <v>1600</v>
      </c>
      <c r="H11" s="226" t="s">
        <v>849</v>
      </c>
      <c r="I11" s="227" t="s">
        <v>53</v>
      </c>
      <c r="J11" s="127"/>
      <c r="K11" s="225" t="s">
        <v>18</v>
      </c>
    </row>
    <row r="12" spans="1:12" ht="33" customHeight="1" x14ac:dyDescent="0.2">
      <c r="A12" s="219">
        <f t="shared" si="0"/>
        <v>7</v>
      </c>
      <c r="B12" s="47" t="s">
        <v>850</v>
      </c>
      <c r="C12" s="54" t="s">
        <v>725</v>
      </c>
      <c r="D12" s="224">
        <v>2011.08</v>
      </c>
      <c r="E12" s="48" t="s">
        <v>385</v>
      </c>
      <c r="F12" s="49">
        <v>998</v>
      </c>
      <c r="G12" s="49">
        <v>1185</v>
      </c>
      <c r="H12" s="156" t="s">
        <v>4</v>
      </c>
      <c r="I12" s="51" t="s">
        <v>53</v>
      </c>
      <c r="K12" s="225" t="s">
        <v>851</v>
      </c>
    </row>
    <row r="13" spans="1:12" ht="33" customHeight="1" x14ac:dyDescent="0.2">
      <c r="A13" s="219">
        <f t="shared" si="0"/>
        <v>8</v>
      </c>
      <c r="B13" s="47" t="s">
        <v>852</v>
      </c>
      <c r="C13" s="28" t="s">
        <v>725</v>
      </c>
      <c r="D13" s="224">
        <v>2012.02</v>
      </c>
      <c r="E13" s="48" t="s">
        <v>503</v>
      </c>
      <c r="F13" s="49">
        <v>165</v>
      </c>
      <c r="G13" s="49">
        <v>331</v>
      </c>
      <c r="H13" s="50" t="s">
        <v>853</v>
      </c>
      <c r="I13" s="51" t="s">
        <v>53</v>
      </c>
      <c r="K13" s="225" t="s">
        <v>44</v>
      </c>
    </row>
    <row r="14" spans="1:12" ht="33" customHeight="1" x14ac:dyDescent="0.2">
      <c r="A14" s="219">
        <f t="shared" si="0"/>
        <v>9</v>
      </c>
      <c r="B14" s="47" t="s">
        <v>854</v>
      </c>
      <c r="C14" s="54" t="s">
        <v>725</v>
      </c>
      <c r="D14" s="223">
        <v>2012.09</v>
      </c>
      <c r="E14" s="48" t="s">
        <v>261</v>
      </c>
      <c r="F14" s="49">
        <v>1854</v>
      </c>
      <c r="G14" s="49">
        <v>4078</v>
      </c>
      <c r="H14" s="50" t="s">
        <v>853</v>
      </c>
      <c r="I14" s="51" t="s">
        <v>53</v>
      </c>
      <c r="K14" s="225" t="s">
        <v>736</v>
      </c>
    </row>
    <row r="15" spans="1:12" ht="33" customHeight="1" x14ac:dyDescent="0.2">
      <c r="A15" s="219">
        <f t="shared" si="0"/>
        <v>10</v>
      </c>
      <c r="B15" s="54" t="s">
        <v>855</v>
      </c>
      <c r="C15" s="54" t="s">
        <v>725</v>
      </c>
      <c r="D15" s="223">
        <v>2013.08</v>
      </c>
      <c r="E15" s="48" t="s">
        <v>145</v>
      </c>
      <c r="F15" s="49">
        <v>1248</v>
      </c>
      <c r="G15" s="49">
        <v>2604</v>
      </c>
      <c r="H15" s="50" t="s">
        <v>856</v>
      </c>
      <c r="I15" s="51" t="s">
        <v>53</v>
      </c>
      <c r="K15" s="225" t="s">
        <v>857</v>
      </c>
    </row>
    <row r="16" spans="1:12" ht="33" customHeight="1" x14ac:dyDescent="0.2">
      <c r="A16" s="219">
        <f t="shared" si="0"/>
        <v>11</v>
      </c>
      <c r="B16" s="54" t="s">
        <v>858</v>
      </c>
      <c r="C16" s="54" t="s">
        <v>725</v>
      </c>
      <c r="D16" s="223">
        <v>2013.09</v>
      </c>
      <c r="E16" s="48" t="s">
        <v>350</v>
      </c>
      <c r="F16" s="49">
        <v>1143</v>
      </c>
      <c r="G16" s="49">
        <v>1879</v>
      </c>
      <c r="H16" s="50" t="s">
        <v>859</v>
      </c>
      <c r="I16" s="51" t="s">
        <v>53</v>
      </c>
      <c r="K16" s="225" t="s">
        <v>860</v>
      </c>
    </row>
    <row r="17" spans="1:11" ht="33" customHeight="1" x14ac:dyDescent="0.2">
      <c r="A17" s="219">
        <f t="shared" si="0"/>
        <v>12</v>
      </c>
      <c r="B17" s="54" t="s">
        <v>861</v>
      </c>
      <c r="C17" s="54" t="s">
        <v>725</v>
      </c>
      <c r="D17" s="224">
        <v>2016.09</v>
      </c>
      <c r="E17" s="55" t="s">
        <v>171</v>
      </c>
      <c r="F17" s="56">
        <v>2311</v>
      </c>
      <c r="G17" s="56">
        <v>4829</v>
      </c>
      <c r="H17" s="57" t="s">
        <v>42</v>
      </c>
      <c r="I17" s="58" t="s">
        <v>53</v>
      </c>
      <c r="J17" s="46"/>
      <c r="K17" s="225" t="s">
        <v>862</v>
      </c>
    </row>
    <row r="18" spans="1:11" ht="33" customHeight="1" x14ac:dyDescent="0.2">
      <c r="A18" s="219">
        <f t="shared" si="0"/>
        <v>13</v>
      </c>
      <c r="B18" s="54" t="s">
        <v>863</v>
      </c>
      <c r="C18" s="54" t="s">
        <v>725</v>
      </c>
      <c r="D18" s="224">
        <v>2017.02</v>
      </c>
      <c r="E18" s="55" t="s">
        <v>150</v>
      </c>
      <c r="F18" s="67">
        <v>1501</v>
      </c>
      <c r="G18" s="56">
        <v>3623</v>
      </c>
      <c r="H18" s="57" t="s">
        <v>4</v>
      </c>
      <c r="I18" s="70" t="s">
        <v>53</v>
      </c>
      <c r="J18" s="46"/>
      <c r="K18" s="225" t="s">
        <v>864</v>
      </c>
    </row>
    <row r="19" spans="1:11" ht="33" customHeight="1" x14ac:dyDescent="0.2">
      <c r="A19" s="219">
        <f t="shared" si="0"/>
        <v>14</v>
      </c>
      <c r="B19" s="54" t="s">
        <v>865</v>
      </c>
      <c r="C19" s="54" t="s">
        <v>725</v>
      </c>
      <c r="D19" s="224">
        <v>2018.08</v>
      </c>
      <c r="E19" s="88" t="s">
        <v>555</v>
      </c>
      <c r="F19" s="56">
        <v>1554</v>
      </c>
      <c r="G19" s="56">
        <v>3051</v>
      </c>
      <c r="H19" s="57" t="s">
        <v>853</v>
      </c>
      <c r="I19" s="58" t="s">
        <v>866</v>
      </c>
      <c r="J19" s="46"/>
      <c r="K19" s="225" t="s">
        <v>17</v>
      </c>
    </row>
    <row r="20" spans="1:11" ht="33" customHeight="1" x14ac:dyDescent="0.2">
      <c r="A20" s="219">
        <f t="shared" si="0"/>
        <v>15</v>
      </c>
      <c r="B20" s="54" t="s">
        <v>867</v>
      </c>
      <c r="C20" s="54" t="s">
        <v>725</v>
      </c>
      <c r="D20" s="224">
        <v>2018.08</v>
      </c>
      <c r="E20" s="88" t="s">
        <v>555</v>
      </c>
      <c r="F20" s="56">
        <v>1255</v>
      </c>
      <c r="G20" s="56">
        <v>2442</v>
      </c>
      <c r="H20" s="57" t="s">
        <v>868</v>
      </c>
      <c r="I20" s="58" t="s">
        <v>866</v>
      </c>
      <c r="J20" s="46"/>
      <c r="K20" s="225" t="s">
        <v>818</v>
      </c>
    </row>
    <row r="21" spans="1:11" ht="33" customHeight="1" x14ac:dyDescent="0.2">
      <c r="A21" s="219">
        <f t="shared" si="0"/>
        <v>16</v>
      </c>
      <c r="B21" s="78" t="s">
        <v>869</v>
      </c>
      <c r="C21" s="28" t="s">
        <v>725</v>
      </c>
      <c r="D21" s="224">
        <v>2018.08</v>
      </c>
      <c r="E21" s="81" t="s">
        <v>870</v>
      </c>
      <c r="F21" s="56">
        <v>1662</v>
      </c>
      <c r="G21" s="56">
        <v>3118</v>
      </c>
      <c r="H21" s="57" t="s">
        <v>853</v>
      </c>
      <c r="I21" s="58" t="s">
        <v>871</v>
      </c>
      <c r="J21" s="46"/>
      <c r="K21" s="225" t="s">
        <v>65</v>
      </c>
    </row>
    <row r="22" spans="1:11" ht="33" customHeight="1" x14ac:dyDescent="0.2">
      <c r="A22" s="219">
        <f t="shared" si="0"/>
        <v>17</v>
      </c>
      <c r="B22" s="54" t="s">
        <v>872</v>
      </c>
      <c r="C22" s="61" t="s">
        <v>725</v>
      </c>
      <c r="D22" s="224">
        <v>2018.09</v>
      </c>
      <c r="E22" s="55" t="s">
        <v>873</v>
      </c>
      <c r="F22" s="93">
        <v>2551</v>
      </c>
      <c r="G22" s="93">
        <v>5421</v>
      </c>
      <c r="H22" s="98" t="s">
        <v>43</v>
      </c>
      <c r="I22" s="94" t="s">
        <v>53</v>
      </c>
      <c r="J22" s="46"/>
      <c r="K22" s="225" t="s">
        <v>874</v>
      </c>
    </row>
    <row r="23" spans="1:11" ht="33" customHeight="1" x14ac:dyDescent="0.2">
      <c r="A23" s="219">
        <f t="shared" si="0"/>
        <v>18</v>
      </c>
      <c r="B23" s="54" t="s">
        <v>753</v>
      </c>
      <c r="C23" s="95" t="s">
        <v>754</v>
      </c>
      <c r="D23" s="224">
        <v>2020.04</v>
      </c>
      <c r="E23" s="96" t="s">
        <v>755</v>
      </c>
      <c r="F23" s="56">
        <v>2578</v>
      </c>
      <c r="G23" s="56">
        <v>5093</v>
      </c>
      <c r="H23" s="98" t="s">
        <v>43</v>
      </c>
      <c r="I23" s="94" t="s">
        <v>53</v>
      </c>
      <c r="J23" s="27" t="s">
        <v>875</v>
      </c>
      <c r="K23" s="225" t="s">
        <v>876</v>
      </c>
    </row>
    <row r="24" spans="1:11" s="5" customFormat="1" ht="33" customHeight="1" x14ac:dyDescent="0.2">
      <c r="A24" s="359" t="s">
        <v>16</v>
      </c>
      <c r="B24" s="360"/>
      <c r="C24" s="360"/>
      <c r="D24" s="360"/>
      <c r="E24" s="360"/>
      <c r="F24" s="360"/>
      <c r="G24" s="360"/>
      <c r="H24" s="360"/>
      <c r="I24" s="360"/>
      <c r="J24" s="361"/>
      <c r="K24" s="222" t="s">
        <v>877</v>
      </c>
    </row>
    <row r="25" spans="1:11" ht="33" customHeight="1" x14ac:dyDescent="0.2">
      <c r="A25" s="228">
        <f>ROW()-6</f>
        <v>19</v>
      </c>
      <c r="B25" s="47" t="s">
        <v>878</v>
      </c>
      <c r="C25" s="47" t="s">
        <v>16</v>
      </c>
      <c r="D25" s="223">
        <v>2005.09</v>
      </c>
      <c r="E25" s="48" t="s">
        <v>108</v>
      </c>
      <c r="F25" s="49">
        <v>199</v>
      </c>
      <c r="G25" s="49">
        <v>332</v>
      </c>
      <c r="H25" s="50" t="s">
        <v>2</v>
      </c>
      <c r="I25" s="51" t="s">
        <v>53</v>
      </c>
      <c r="K25" s="225" t="s">
        <v>20</v>
      </c>
    </row>
    <row r="26" spans="1:11" ht="33" customHeight="1" x14ac:dyDescent="0.2">
      <c r="A26" s="228">
        <f t="shared" ref="A26:A40" si="1">ROW()-6</f>
        <v>20</v>
      </c>
      <c r="B26" s="47" t="s">
        <v>879</v>
      </c>
      <c r="C26" s="47" t="s">
        <v>16</v>
      </c>
      <c r="D26" s="223">
        <v>2005.09</v>
      </c>
      <c r="E26" s="48" t="s">
        <v>108</v>
      </c>
      <c r="F26" s="49">
        <v>338</v>
      </c>
      <c r="G26" s="49">
        <v>396</v>
      </c>
      <c r="H26" s="50" t="s">
        <v>2</v>
      </c>
      <c r="I26" s="51" t="s">
        <v>53</v>
      </c>
      <c r="K26" s="225" t="s">
        <v>731</v>
      </c>
    </row>
    <row r="27" spans="1:11" ht="33" customHeight="1" x14ac:dyDescent="0.2">
      <c r="A27" s="228">
        <f t="shared" si="1"/>
        <v>21</v>
      </c>
      <c r="B27" s="47" t="s">
        <v>880</v>
      </c>
      <c r="C27" s="95" t="s">
        <v>881</v>
      </c>
      <c r="D27" s="223">
        <v>2013.12</v>
      </c>
      <c r="E27" s="48" t="s">
        <v>150</v>
      </c>
      <c r="F27" s="49">
        <v>570</v>
      </c>
      <c r="G27" s="49">
        <v>1021</v>
      </c>
      <c r="H27" s="50" t="s">
        <v>882</v>
      </c>
      <c r="I27" s="51" t="s">
        <v>883</v>
      </c>
      <c r="K27" s="225" t="s">
        <v>884</v>
      </c>
    </row>
    <row r="28" spans="1:11" ht="33" customHeight="1" x14ac:dyDescent="0.2">
      <c r="A28" s="228">
        <f t="shared" si="1"/>
        <v>22</v>
      </c>
      <c r="B28" s="54" t="s">
        <v>885</v>
      </c>
      <c r="C28" s="54" t="s">
        <v>16</v>
      </c>
      <c r="D28" s="224">
        <v>2015.08</v>
      </c>
      <c r="E28" s="55" t="s">
        <v>285</v>
      </c>
      <c r="F28" s="56">
        <v>341</v>
      </c>
      <c r="G28" s="56">
        <v>719</v>
      </c>
      <c r="H28" s="57" t="s">
        <v>886</v>
      </c>
      <c r="I28" s="58" t="s">
        <v>53</v>
      </c>
      <c r="J28" s="46"/>
      <c r="K28" s="225" t="s">
        <v>887</v>
      </c>
    </row>
    <row r="29" spans="1:11" ht="33" customHeight="1" x14ac:dyDescent="0.2">
      <c r="A29" s="228">
        <f t="shared" si="1"/>
        <v>23</v>
      </c>
      <c r="B29" s="54" t="s">
        <v>888</v>
      </c>
      <c r="C29" s="54" t="s">
        <v>16</v>
      </c>
      <c r="D29" s="224">
        <v>2016.07</v>
      </c>
      <c r="E29" s="55" t="s">
        <v>145</v>
      </c>
      <c r="F29" s="56">
        <v>437</v>
      </c>
      <c r="G29" s="56">
        <v>1007</v>
      </c>
      <c r="H29" s="57" t="s">
        <v>4</v>
      </c>
      <c r="I29" s="58" t="s">
        <v>53</v>
      </c>
      <c r="J29" s="46"/>
      <c r="K29" s="225" t="s">
        <v>2765</v>
      </c>
    </row>
    <row r="30" spans="1:11" ht="33" customHeight="1" x14ac:dyDescent="0.2">
      <c r="A30" s="228">
        <f t="shared" si="1"/>
        <v>24</v>
      </c>
      <c r="B30" s="54" t="s">
        <v>889</v>
      </c>
      <c r="C30" s="54" t="s">
        <v>16</v>
      </c>
      <c r="D30" s="224">
        <v>2016.09</v>
      </c>
      <c r="E30" s="55" t="s">
        <v>180</v>
      </c>
      <c r="F30" s="56">
        <v>584</v>
      </c>
      <c r="G30" s="56">
        <v>1034</v>
      </c>
      <c r="H30" s="57" t="s">
        <v>42</v>
      </c>
      <c r="I30" s="58" t="s">
        <v>53</v>
      </c>
      <c r="J30" s="46"/>
      <c r="K30" s="225" t="s">
        <v>890</v>
      </c>
    </row>
    <row r="31" spans="1:11" ht="33" customHeight="1" x14ac:dyDescent="0.2">
      <c r="A31" s="228">
        <f t="shared" si="1"/>
        <v>25</v>
      </c>
      <c r="B31" s="54" t="s">
        <v>891</v>
      </c>
      <c r="C31" s="47" t="s">
        <v>881</v>
      </c>
      <c r="D31" s="224">
        <v>2016.12</v>
      </c>
      <c r="E31" s="55" t="s">
        <v>133</v>
      </c>
      <c r="F31" s="56">
        <v>399</v>
      </c>
      <c r="G31" s="56">
        <v>806</v>
      </c>
      <c r="H31" s="57" t="s">
        <v>4</v>
      </c>
      <c r="I31" s="70" t="s">
        <v>53</v>
      </c>
      <c r="J31" s="46"/>
      <c r="K31" s="225" t="s">
        <v>892</v>
      </c>
    </row>
    <row r="32" spans="1:11" ht="33" customHeight="1" x14ac:dyDescent="0.2">
      <c r="A32" s="228">
        <f t="shared" si="1"/>
        <v>26</v>
      </c>
      <c r="B32" s="78" t="s">
        <v>893</v>
      </c>
      <c r="C32" s="54" t="s">
        <v>16</v>
      </c>
      <c r="D32" s="224">
        <v>2017.04</v>
      </c>
      <c r="E32" s="55" t="s">
        <v>150</v>
      </c>
      <c r="F32" s="56">
        <v>588</v>
      </c>
      <c r="G32" s="56">
        <v>1378</v>
      </c>
      <c r="H32" s="57" t="s">
        <v>42</v>
      </c>
      <c r="I32" s="70" t="s">
        <v>53</v>
      </c>
      <c r="J32" s="46"/>
      <c r="K32" s="225" t="s">
        <v>524</v>
      </c>
    </row>
    <row r="33" spans="1:11" ht="33" customHeight="1" x14ac:dyDescent="0.2">
      <c r="A33" s="228">
        <f t="shared" si="1"/>
        <v>27</v>
      </c>
      <c r="B33" s="78" t="s">
        <v>894</v>
      </c>
      <c r="C33" s="54" t="s">
        <v>16</v>
      </c>
      <c r="D33" s="224">
        <v>2017.06</v>
      </c>
      <c r="E33" s="55" t="s">
        <v>123</v>
      </c>
      <c r="F33" s="56">
        <v>595</v>
      </c>
      <c r="G33" s="56">
        <v>833</v>
      </c>
      <c r="H33" s="57" t="s">
        <v>76</v>
      </c>
      <c r="I33" s="58" t="s">
        <v>53</v>
      </c>
      <c r="J33" s="46"/>
      <c r="K33" s="225" t="s">
        <v>837</v>
      </c>
    </row>
    <row r="34" spans="1:11" ht="33" customHeight="1" x14ac:dyDescent="0.2">
      <c r="A34" s="228">
        <f t="shared" si="1"/>
        <v>28</v>
      </c>
      <c r="B34" s="78" t="s">
        <v>895</v>
      </c>
      <c r="C34" s="54" t="s">
        <v>16</v>
      </c>
      <c r="D34" s="224">
        <v>2017.07</v>
      </c>
      <c r="E34" s="55" t="s">
        <v>100</v>
      </c>
      <c r="F34" s="56">
        <v>823</v>
      </c>
      <c r="G34" s="56">
        <v>1503</v>
      </c>
      <c r="H34" s="57" t="s">
        <v>4</v>
      </c>
      <c r="I34" s="58" t="s">
        <v>53</v>
      </c>
      <c r="J34" s="46"/>
      <c r="K34" s="222" t="s">
        <v>896</v>
      </c>
    </row>
    <row r="35" spans="1:11" ht="33" customHeight="1" x14ac:dyDescent="0.2">
      <c r="A35" s="228">
        <f t="shared" si="1"/>
        <v>29</v>
      </c>
      <c r="B35" s="78" t="s">
        <v>897</v>
      </c>
      <c r="C35" s="95" t="s">
        <v>16</v>
      </c>
      <c r="D35" s="224">
        <v>2018.11</v>
      </c>
      <c r="E35" s="55" t="s">
        <v>898</v>
      </c>
      <c r="F35" s="93">
        <v>2265</v>
      </c>
      <c r="G35" s="93">
        <v>4114</v>
      </c>
      <c r="H35" s="86" t="s">
        <v>4</v>
      </c>
      <c r="I35" s="94" t="s">
        <v>883</v>
      </c>
      <c r="J35" s="46"/>
      <c r="K35" s="222" t="s">
        <v>899</v>
      </c>
    </row>
    <row r="36" spans="1:11" ht="33" customHeight="1" x14ac:dyDescent="0.2">
      <c r="A36" s="228">
        <f t="shared" si="1"/>
        <v>30</v>
      </c>
      <c r="B36" s="54" t="s">
        <v>900</v>
      </c>
      <c r="C36" s="95" t="s">
        <v>16</v>
      </c>
      <c r="D36" s="224">
        <v>2018.12</v>
      </c>
      <c r="E36" s="96" t="s">
        <v>125</v>
      </c>
      <c r="F36" s="56">
        <v>687</v>
      </c>
      <c r="G36" s="56">
        <v>1508</v>
      </c>
      <c r="H36" s="98" t="s">
        <v>901</v>
      </c>
      <c r="I36" s="94" t="s">
        <v>35</v>
      </c>
      <c r="K36" s="222" t="s">
        <v>59</v>
      </c>
    </row>
    <row r="37" spans="1:11" ht="33" customHeight="1" x14ac:dyDescent="0.2">
      <c r="A37" s="228">
        <f t="shared" si="1"/>
        <v>31</v>
      </c>
      <c r="B37" s="54" t="s">
        <v>902</v>
      </c>
      <c r="C37" s="95" t="s">
        <v>16</v>
      </c>
      <c r="D37" s="224">
        <v>2019.03</v>
      </c>
      <c r="E37" s="96" t="s">
        <v>590</v>
      </c>
      <c r="F37" s="56">
        <v>632</v>
      </c>
      <c r="G37" s="56">
        <v>1247</v>
      </c>
      <c r="H37" s="98" t="s">
        <v>43</v>
      </c>
      <c r="I37" s="94" t="s">
        <v>618</v>
      </c>
      <c r="K37" s="222" t="s">
        <v>903</v>
      </c>
    </row>
    <row r="38" spans="1:11" ht="33" customHeight="1" x14ac:dyDescent="0.2">
      <c r="A38" s="228">
        <f t="shared" si="1"/>
        <v>32</v>
      </c>
      <c r="B38" s="54" t="s">
        <v>904</v>
      </c>
      <c r="C38" s="95" t="s">
        <v>16</v>
      </c>
      <c r="D38" s="224">
        <v>2019.09</v>
      </c>
      <c r="E38" s="96" t="s">
        <v>685</v>
      </c>
      <c r="F38" s="56">
        <v>888</v>
      </c>
      <c r="G38" s="56">
        <v>1670</v>
      </c>
      <c r="H38" s="183" t="s">
        <v>905</v>
      </c>
      <c r="I38" s="94" t="s">
        <v>53</v>
      </c>
      <c r="K38" s="222" t="s">
        <v>906</v>
      </c>
    </row>
    <row r="39" spans="1:11" ht="33" customHeight="1" x14ac:dyDescent="0.2">
      <c r="A39" s="228">
        <f t="shared" si="1"/>
        <v>33</v>
      </c>
      <c r="B39" s="47" t="s">
        <v>907</v>
      </c>
      <c r="C39" s="47" t="s">
        <v>16</v>
      </c>
      <c r="D39" s="223" t="s">
        <v>820</v>
      </c>
      <c r="E39" s="48" t="s">
        <v>827</v>
      </c>
      <c r="F39" s="49">
        <v>308</v>
      </c>
      <c r="G39" s="49">
        <v>553</v>
      </c>
      <c r="H39" s="50" t="s">
        <v>43</v>
      </c>
      <c r="I39" s="51" t="s">
        <v>53</v>
      </c>
      <c r="J39" s="27" t="s">
        <v>801</v>
      </c>
    </row>
    <row r="40" spans="1:11" ht="33" customHeight="1" x14ac:dyDescent="0.2">
      <c r="A40" s="228">
        <f t="shared" si="1"/>
        <v>34</v>
      </c>
      <c r="B40" s="47" t="s">
        <v>828</v>
      </c>
      <c r="C40" s="47" t="s">
        <v>16</v>
      </c>
      <c r="D40" s="223" t="s">
        <v>820</v>
      </c>
      <c r="E40" s="48" t="s">
        <v>829</v>
      </c>
      <c r="F40" s="49">
        <v>486</v>
      </c>
      <c r="G40" s="49">
        <v>1161</v>
      </c>
      <c r="H40" s="98" t="s">
        <v>54</v>
      </c>
      <c r="I40" s="51" t="s">
        <v>53</v>
      </c>
      <c r="J40" s="27" t="s">
        <v>801</v>
      </c>
    </row>
    <row r="41" spans="1:11" s="5" customFormat="1" ht="33" customHeight="1" x14ac:dyDescent="0.2">
      <c r="A41" s="359" t="s">
        <v>59</v>
      </c>
      <c r="B41" s="360"/>
      <c r="C41" s="360"/>
      <c r="D41" s="360"/>
      <c r="E41" s="360"/>
      <c r="F41" s="360"/>
      <c r="G41" s="360"/>
      <c r="H41" s="360"/>
      <c r="I41" s="360"/>
      <c r="J41" s="361"/>
      <c r="K41" s="15"/>
    </row>
    <row r="42" spans="1:11" ht="33" customHeight="1" x14ac:dyDescent="0.2">
      <c r="A42" s="228">
        <f>ROW()-7</f>
        <v>35</v>
      </c>
      <c r="B42" s="54" t="s">
        <v>908</v>
      </c>
      <c r="C42" s="54" t="s">
        <v>59</v>
      </c>
      <c r="D42" s="223">
        <v>2013.04</v>
      </c>
      <c r="E42" s="48" t="s">
        <v>380</v>
      </c>
      <c r="F42" s="49">
        <v>2022</v>
      </c>
      <c r="G42" s="49">
        <v>6006</v>
      </c>
      <c r="H42" s="50" t="s">
        <v>859</v>
      </c>
      <c r="I42" s="51" t="s">
        <v>53</v>
      </c>
      <c r="J42" s="27" t="s">
        <v>909</v>
      </c>
      <c r="K42" s="229"/>
    </row>
    <row r="43" spans="1:11" ht="33" customHeight="1" x14ac:dyDescent="0.2">
      <c r="A43" s="228">
        <f>ROW()-7</f>
        <v>36</v>
      </c>
      <c r="B43" s="54" t="s">
        <v>910</v>
      </c>
      <c r="C43" s="95" t="s">
        <v>59</v>
      </c>
      <c r="D43" s="224">
        <v>2019.03</v>
      </c>
      <c r="E43" s="96" t="s">
        <v>617</v>
      </c>
      <c r="F43" s="56">
        <v>747</v>
      </c>
      <c r="G43" s="56">
        <v>2015</v>
      </c>
      <c r="H43" s="98" t="s">
        <v>42</v>
      </c>
      <c r="I43" s="94" t="s">
        <v>35</v>
      </c>
      <c r="J43" s="27" t="s">
        <v>911</v>
      </c>
      <c r="K43" s="230"/>
    </row>
    <row r="44" spans="1:11" s="5" customFormat="1" ht="33" customHeight="1" x14ac:dyDescent="0.2">
      <c r="A44" s="359" t="s">
        <v>912</v>
      </c>
      <c r="B44" s="360"/>
      <c r="C44" s="360"/>
      <c r="D44" s="360"/>
      <c r="E44" s="360"/>
      <c r="F44" s="360"/>
      <c r="G44" s="360"/>
      <c r="H44" s="360"/>
      <c r="I44" s="360"/>
      <c r="J44" s="361"/>
      <c r="K44" s="231"/>
    </row>
    <row r="45" spans="1:11" ht="33" customHeight="1" x14ac:dyDescent="0.2">
      <c r="A45" s="228">
        <f>ROW()-8</f>
        <v>37</v>
      </c>
      <c r="B45" s="47" t="s">
        <v>913</v>
      </c>
      <c r="C45" s="54" t="s">
        <v>914</v>
      </c>
      <c r="D45" s="224">
        <v>2008.01</v>
      </c>
      <c r="E45" s="55" t="s">
        <v>348</v>
      </c>
      <c r="F45" s="56">
        <v>249</v>
      </c>
      <c r="G45" s="56">
        <v>484</v>
      </c>
      <c r="H45" s="57" t="s">
        <v>2</v>
      </c>
      <c r="I45" s="58" t="s">
        <v>53</v>
      </c>
      <c r="J45" s="46"/>
      <c r="K45" s="230"/>
    </row>
    <row r="46" spans="1:11" ht="33" customHeight="1" x14ac:dyDescent="0.2">
      <c r="A46" s="228">
        <f t="shared" ref="A46:A109" si="2">ROW()-8</f>
        <v>38</v>
      </c>
      <c r="B46" s="47" t="s">
        <v>915</v>
      </c>
      <c r="C46" s="54" t="s">
        <v>903</v>
      </c>
      <c r="D46" s="224">
        <v>2008.01</v>
      </c>
      <c r="E46" s="55" t="s">
        <v>348</v>
      </c>
      <c r="F46" s="56">
        <v>452</v>
      </c>
      <c r="G46" s="56">
        <v>827</v>
      </c>
      <c r="H46" s="57" t="s">
        <v>2</v>
      </c>
      <c r="I46" s="58" t="s">
        <v>53</v>
      </c>
      <c r="J46" s="46"/>
    </row>
    <row r="47" spans="1:11" ht="33" customHeight="1" x14ac:dyDescent="0.2">
      <c r="A47" s="228">
        <f t="shared" si="2"/>
        <v>39</v>
      </c>
      <c r="B47" s="47" t="s">
        <v>916</v>
      </c>
      <c r="C47" s="54" t="s">
        <v>917</v>
      </c>
      <c r="D47" s="224">
        <v>2011.07</v>
      </c>
      <c r="E47" s="48" t="s">
        <v>382</v>
      </c>
      <c r="F47" s="49">
        <v>617</v>
      </c>
      <c r="G47" s="49">
        <v>1136</v>
      </c>
      <c r="H47" s="50" t="s">
        <v>2</v>
      </c>
      <c r="I47" s="51" t="s">
        <v>53</v>
      </c>
    </row>
    <row r="48" spans="1:11" ht="33" customHeight="1" x14ac:dyDescent="0.2">
      <c r="A48" s="228">
        <f t="shared" si="2"/>
        <v>40</v>
      </c>
      <c r="B48" s="47" t="s">
        <v>918</v>
      </c>
      <c r="C48" s="54" t="s">
        <v>919</v>
      </c>
      <c r="D48" s="224">
        <v>2011.07</v>
      </c>
      <c r="E48" s="48" t="s">
        <v>382</v>
      </c>
      <c r="F48" s="49">
        <v>172</v>
      </c>
      <c r="G48" s="49">
        <v>405</v>
      </c>
      <c r="H48" s="50" t="s">
        <v>2</v>
      </c>
      <c r="I48" s="51" t="s">
        <v>53</v>
      </c>
    </row>
    <row r="49" spans="1:11" ht="33" customHeight="1" x14ac:dyDescent="0.2">
      <c r="A49" s="228">
        <f t="shared" si="2"/>
        <v>41</v>
      </c>
      <c r="B49" s="47" t="s">
        <v>920</v>
      </c>
      <c r="C49" s="54" t="s">
        <v>921</v>
      </c>
      <c r="D49" s="224">
        <v>2012.04</v>
      </c>
      <c r="E49" s="48" t="s">
        <v>414</v>
      </c>
      <c r="F49" s="49">
        <v>900</v>
      </c>
      <c r="G49" s="49">
        <v>1529</v>
      </c>
      <c r="H49" s="50" t="s">
        <v>922</v>
      </c>
      <c r="I49" s="51" t="s">
        <v>53</v>
      </c>
    </row>
    <row r="50" spans="1:11" ht="33" customHeight="1" x14ac:dyDescent="0.2">
      <c r="A50" s="228">
        <f t="shared" si="2"/>
        <v>42</v>
      </c>
      <c r="B50" s="47" t="s">
        <v>923</v>
      </c>
      <c r="C50" s="54" t="s">
        <v>924</v>
      </c>
      <c r="D50" s="223">
        <v>2012.08</v>
      </c>
      <c r="E50" s="48" t="s">
        <v>229</v>
      </c>
      <c r="F50" s="49">
        <v>745</v>
      </c>
      <c r="G50" s="49">
        <v>1411</v>
      </c>
      <c r="H50" s="50" t="s">
        <v>849</v>
      </c>
      <c r="I50" s="51" t="s">
        <v>53</v>
      </c>
    </row>
    <row r="51" spans="1:11" ht="33" customHeight="1" x14ac:dyDescent="0.2">
      <c r="A51" s="228">
        <f t="shared" si="2"/>
        <v>43</v>
      </c>
      <c r="B51" s="47" t="s">
        <v>925</v>
      </c>
      <c r="C51" s="54" t="s">
        <v>914</v>
      </c>
      <c r="D51" s="223">
        <v>2013.11</v>
      </c>
      <c r="E51" s="48" t="s">
        <v>133</v>
      </c>
      <c r="F51" s="49">
        <v>579</v>
      </c>
      <c r="G51" s="49">
        <v>592</v>
      </c>
      <c r="H51" s="50" t="s">
        <v>849</v>
      </c>
      <c r="I51" s="51" t="s">
        <v>53</v>
      </c>
    </row>
    <row r="52" spans="1:11" s="5" customFormat="1" ht="33" customHeight="1" x14ac:dyDescent="0.2">
      <c r="A52" s="228">
        <f t="shared" si="2"/>
        <v>44</v>
      </c>
      <c r="B52" s="47" t="s">
        <v>926</v>
      </c>
      <c r="C52" s="54" t="s">
        <v>927</v>
      </c>
      <c r="D52" s="223">
        <v>2013.12</v>
      </c>
      <c r="E52" s="48" t="s">
        <v>126</v>
      </c>
      <c r="F52" s="49">
        <v>1260</v>
      </c>
      <c r="G52" s="49">
        <v>2734</v>
      </c>
      <c r="H52" s="50" t="s">
        <v>928</v>
      </c>
      <c r="I52" s="51" t="s">
        <v>53</v>
      </c>
      <c r="J52" s="27"/>
      <c r="K52" s="231"/>
    </row>
    <row r="53" spans="1:11" s="5" customFormat="1" ht="33" customHeight="1" x14ac:dyDescent="0.2">
      <c r="A53" s="228">
        <f t="shared" si="2"/>
        <v>45</v>
      </c>
      <c r="B53" s="47" t="s">
        <v>929</v>
      </c>
      <c r="C53" s="54" t="s">
        <v>917</v>
      </c>
      <c r="D53" s="224">
        <v>2013.12</v>
      </c>
      <c r="E53" s="135" t="s">
        <v>498</v>
      </c>
      <c r="F53" s="136">
        <v>1108</v>
      </c>
      <c r="G53" s="49">
        <v>2537</v>
      </c>
      <c r="H53" s="50" t="s">
        <v>930</v>
      </c>
      <c r="I53" s="51" t="s">
        <v>53</v>
      </c>
      <c r="J53" s="45"/>
      <c r="K53" s="231"/>
    </row>
    <row r="54" spans="1:11" s="5" customFormat="1" ht="33" customHeight="1" x14ac:dyDescent="0.2">
      <c r="A54" s="228">
        <f t="shared" si="2"/>
        <v>46</v>
      </c>
      <c r="B54" s="54" t="s">
        <v>931</v>
      </c>
      <c r="C54" s="54" t="s">
        <v>912</v>
      </c>
      <c r="D54" s="224">
        <v>2014.02</v>
      </c>
      <c r="E54" s="135" t="s">
        <v>320</v>
      </c>
      <c r="F54" s="136">
        <v>1940</v>
      </c>
      <c r="G54" s="49">
        <v>3727</v>
      </c>
      <c r="H54" s="50" t="s">
        <v>932</v>
      </c>
      <c r="I54" s="51" t="s">
        <v>53</v>
      </c>
      <c r="J54" s="45"/>
      <c r="K54" s="231"/>
    </row>
    <row r="55" spans="1:11" s="5" customFormat="1" ht="33" customHeight="1" x14ac:dyDescent="0.2">
      <c r="A55" s="228">
        <f t="shared" si="2"/>
        <v>47</v>
      </c>
      <c r="B55" s="54" t="s">
        <v>933</v>
      </c>
      <c r="C55" s="54" t="s">
        <v>921</v>
      </c>
      <c r="D55" s="224">
        <v>2014.02</v>
      </c>
      <c r="E55" s="135" t="s">
        <v>321</v>
      </c>
      <c r="F55" s="136">
        <v>1733</v>
      </c>
      <c r="G55" s="49">
        <v>3455</v>
      </c>
      <c r="H55" s="50" t="s">
        <v>856</v>
      </c>
      <c r="I55" s="51" t="s">
        <v>53</v>
      </c>
      <c r="J55" s="45"/>
      <c r="K55" s="231"/>
    </row>
    <row r="56" spans="1:11" s="5" customFormat="1" ht="33" customHeight="1" x14ac:dyDescent="0.2">
      <c r="A56" s="228">
        <f t="shared" si="2"/>
        <v>48</v>
      </c>
      <c r="B56" s="54" t="s">
        <v>934</v>
      </c>
      <c r="C56" s="54" t="s">
        <v>919</v>
      </c>
      <c r="D56" s="224">
        <v>2014.03</v>
      </c>
      <c r="E56" s="135" t="s">
        <v>151</v>
      </c>
      <c r="F56" s="136">
        <v>260</v>
      </c>
      <c r="G56" s="49">
        <v>636</v>
      </c>
      <c r="H56" s="50" t="s">
        <v>853</v>
      </c>
      <c r="I56" s="51" t="s">
        <v>53</v>
      </c>
      <c r="J56" s="27" t="s">
        <v>911</v>
      </c>
      <c r="K56" s="231"/>
    </row>
    <row r="57" spans="1:11" s="5" customFormat="1" ht="33" customHeight="1" x14ac:dyDescent="0.2">
      <c r="A57" s="228">
        <f t="shared" si="2"/>
        <v>49</v>
      </c>
      <c r="B57" s="54" t="s">
        <v>935</v>
      </c>
      <c r="C57" s="54" t="s">
        <v>921</v>
      </c>
      <c r="D57" s="224">
        <v>2014.06</v>
      </c>
      <c r="E57" s="135" t="s">
        <v>135</v>
      </c>
      <c r="F57" s="136">
        <v>1459</v>
      </c>
      <c r="G57" s="49">
        <v>2738</v>
      </c>
      <c r="H57" s="50" t="s">
        <v>936</v>
      </c>
      <c r="I57" s="51" t="s">
        <v>53</v>
      </c>
      <c r="J57" s="45"/>
      <c r="K57" s="231"/>
    </row>
    <row r="58" spans="1:11" s="5" customFormat="1" ht="33" customHeight="1" x14ac:dyDescent="0.2">
      <c r="A58" s="228">
        <f t="shared" si="2"/>
        <v>50</v>
      </c>
      <c r="B58" s="54" t="s">
        <v>937</v>
      </c>
      <c r="C58" s="54" t="s">
        <v>912</v>
      </c>
      <c r="D58" s="224">
        <v>2014.06</v>
      </c>
      <c r="E58" s="135" t="s">
        <v>135</v>
      </c>
      <c r="F58" s="136">
        <v>1809</v>
      </c>
      <c r="G58" s="49">
        <v>3617</v>
      </c>
      <c r="H58" s="50" t="s">
        <v>938</v>
      </c>
      <c r="I58" s="51" t="s">
        <v>53</v>
      </c>
      <c r="J58" s="45"/>
      <c r="K58" s="231"/>
    </row>
    <row r="59" spans="1:11" s="5" customFormat="1" ht="33" customHeight="1" x14ac:dyDescent="0.2">
      <c r="A59" s="228">
        <f t="shared" si="2"/>
        <v>51</v>
      </c>
      <c r="B59" s="54" t="s">
        <v>939</v>
      </c>
      <c r="C59" s="54" t="s">
        <v>917</v>
      </c>
      <c r="D59" s="224">
        <v>2014.07</v>
      </c>
      <c r="E59" s="135" t="s">
        <v>133</v>
      </c>
      <c r="F59" s="136">
        <v>2406</v>
      </c>
      <c r="G59" s="49">
        <v>4962</v>
      </c>
      <c r="H59" s="50" t="s">
        <v>901</v>
      </c>
      <c r="I59" s="51" t="s">
        <v>53</v>
      </c>
      <c r="J59" s="45"/>
      <c r="K59" s="231"/>
    </row>
    <row r="60" spans="1:11" s="5" customFormat="1" ht="33" customHeight="1" x14ac:dyDescent="0.2">
      <c r="A60" s="228">
        <f t="shared" si="2"/>
        <v>52</v>
      </c>
      <c r="B60" s="47" t="s">
        <v>940</v>
      </c>
      <c r="C60" s="47" t="s">
        <v>917</v>
      </c>
      <c r="D60" s="224">
        <v>2014.09</v>
      </c>
      <c r="E60" s="48" t="s">
        <v>180</v>
      </c>
      <c r="F60" s="49">
        <v>1144</v>
      </c>
      <c r="G60" s="49">
        <v>2060</v>
      </c>
      <c r="H60" s="50" t="s">
        <v>941</v>
      </c>
      <c r="I60" s="51" t="s">
        <v>53</v>
      </c>
      <c r="J60" s="27"/>
      <c r="K60" s="231"/>
    </row>
    <row r="61" spans="1:11" s="5" customFormat="1" ht="33" customHeight="1" x14ac:dyDescent="0.2">
      <c r="A61" s="228">
        <f t="shared" si="2"/>
        <v>53</v>
      </c>
      <c r="B61" s="47" t="s">
        <v>942</v>
      </c>
      <c r="C61" s="47" t="s">
        <v>921</v>
      </c>
      <c r="D61" s="224">
        <v>2014.09</v>
      </c>
      <c r="E61" s="48" t="s">
        <v>290</v>
      </c>
      <c r="F61" s="49">
        <v>1543</v>
      </c>
      <c r="G61" s="49">
        <v>3077</v>
      </c>
      <c r="H61" s="50" t="s">
        <v>849</v>
      </c>
      <c r="I61" s="51" t="s">
        <v>53</v>
      </c>
      <c r="J61" s="27"/>
      <c r="K61" s="231"/>
    </row>
    <row r="62" spans="1:11" s="5" customFormat="1" ht="33" customHeight="1" x14ac:dyDescent="0.2">
      <c r="A62" s="228">
        <f t="shared" si="2"/>
        <v>54</v>
      </c>
      <c r="B62" s="47" t="s">
        <v>943</v>
      </c>
      <c r="C62" s="47" t="s">
        <v>944</v>
      </c>
      <c r="D62" s="224">
        <v>2014.11</v>
      </c>
      <c r="E62" s="48" t="s">
        <v>307</v>
      </c>
      <c r="F62" s="49">
        <v>1161</v>
      </c>
      <c r="G62" s="49">
        <v>1932</v>
      </c>
      <c r="H62" s="50" t="s">
        <v>938</v>
      </c>
      <c r="I62" s="51" t="s">
        <v>53</v>
      </c>
      <c r="J62" s="27"/>
      <c r="K62" s="231"/>
    </row>
    <row r="63" spans="1:11" s="5" customFormat="1" ht="33" customHeight="1" x14ac:dyDescent="0.2">
      <c r="A63" s="228">
        <f t="shared" si="2"/>
        <v>55</v>
      </c>
      <c r="B63" s="47" t="s">
        <v>945</v>
      </c>
      <c r="C63" s="47" t="s">
        <v>946</v>
      </c>
      <c r="D63" s="224">
        <v>2014.12</v>
      </c>
      <c r="E63" s="48" t="s">
        <v>233</v>
      </c>
      <c r="F63" s="49">
        <v>1411</v>
      </c>
      <c r="G63" s="49">
        <v>2291</v>
      </c>
      <c r="H63" s="50" t="s">
        <v>849</v>
      </c>
      <c r="I63" s="51" t="s">
        <v>53</v>
      </c>
      <c r="J63" s="27"/>
      <c r="K63" s="231"/>
    </row>
    <row r="64" spans="1:11" s="5" customFormat="1" ht="33" customHeight="1" x14ac:dyDescent="0.2">
      <c r="A64" s="228">
        <f t="shared" si="2"/>
        <v>56</v>
      </c>
      <c r="B64" s="47" t="s">
        <v>947</v>
      </c>
      <c r="C64" s="47" t="s">
        <v>919</v>
      </c>
      <c r="D64" s="224">
        <v>2014.12</v>
      </c>
      <c r="E64" s="48" t="s">
        <v>308</v>
      </c>
      <c r="F64" s="49">
        <v>1036</v>
      </c>
      <c r="G64" s="49">
        <v>2503</v>
      </c>
      <c r="H64" s="50" t="s">
        <v>948</v>
      </c>
      <c r="I64" s="51" t="s">
        <v>53</v>
      </c>
      <c r="J64" s="27"/>
      <c r="K64" s="231"/>
    </row>
    <row r="65" spans="1:11" s="5" customFormat="1" ht="33" customHeight="1" x14ac:dyDescent="0.2">
      <c r="A65" s="228">
        <f t="shared" si="2"/>
        <v>57</v>
      </c>
      <c r="B65" s="47" t="s">
        <v>949</v>
      </c>
      <c r="C65" s="47" t="s">
        <v>950</v>
      </c>
      <c r="D65" s="224">
        <v>2014.12</v>
      </c>
      <c r="E65" s="48" t="s">
        <v>133</v>
      </c>
      <c r="F65" s="49">
        <v>1931</v>
      </c>
      <c r="G65" s="49">
        <v>3481</v>
      </c>
      <c r="H65" s="50" t="s">
        <v>936</v>
      </c>
      <c r="I65" s="51" t="s">
        <v>53</v>
      </c>
      <c r="J65" s="27"/>
      <c r="K65" s="231"/>
    </row>
    <row r="66" spans="1:11" s="5" customFormat="1" ht="33" customHeight="1" x14ac:dyDescent="0.2">
      <c r="A66" s="228">
        <f t="shared" si="2"/>
        <v>58</v>
      </c>
      <c r="B66" s="54" t="s">
        <v>951</v>
      </c>
      <c r="C66" s="54" t="s">
        <v>917</v>
      </c>
      <c r="D66" s="224">
        <v>2015.03</v>
      </c>
      <c r="E66" s="55" t="s">
        <v>181</v>
      </c>
      <c r="F66" s="56">
        <v>1244</v>
      </c>
      <c r="G66" s="56">
        <v>2394</v>
      </c>
      <c r="H66" s="57" t="s">
        <v>853</v>
      </c>
      <c r="I66" s="58" t="s">
        <v>53</v>
      </c>
      <c r="J66" s="46"/>
      <c r="K66" s="231"/>
    </row>
    <row r="67" spans="1:11" s="5" customFormat="1" ht="33" customHeight="1" x14ac:dyDescent="0.2">
      <c r="A67" s="228">
        <f t="shared" si="2"/>
        <v>59</v>
      </c>
      <c r="B67" s="54" t="s">
        <v>952</v>
      </c>
      <c r="C67" s="54" t="s">
        <v>953</v>
      </c>
      <c r="D67" s="224">
        <v>2015.06</v>
      </c>
      <c r="E67" s="55" t="s">
        <v>180</v>
      </c>
      <c r="F67" s="56">
        <v>605</v>
      </c>
      <c r="G67" s="56">
        <v>1152</v>
      </c>
      <c r="H67" s="57" t="s">
        <v>948</v>
      </c>
      <c r="I67" s="58" t="s">
        <v>53</v>
      </c>
      <c r="J67" s="46"/>
      <c r="K67" s="231"/>
    </row>
    <row r="68" spans="1:11" ht="33" customHeight="1" x14ac:dyDescent="0.2">
      <c r="A68" s="228">
        <f t="shared" si="2"/>
        <v>60</v>
      </c>
      <c r="B68" s="54" t="s">
        <v>954</v>
      </c>
      <c r="C68" s="54" t="s">
        <v>955</v>
      </c>
      <c r="D68" s="224">
        <v>2015.06</v>
      </c>
      <c r="E68" s="55" t="s">
        <v>180</v>
      </c>
      <c r="F68" s="56">
        <v>464</v>
      </c>
      <c r="G68" s="56">
        <v>1183</v>
      </c>
      <c r="H68" s="57" t="s">
        <v>941</v>
      </c>
      <c r="I68" s="58" t="s">
        <v>53</v>
      </c>
      <c r="J68" s="46"/>
    </row>
    <row r="69" spans="1:11" ht="33" customHeight="1" x14ac:dyDescent="0.2">
      <c r="A69" s="228">
        <f t="shared" si="2"/>
        <v>61</v>
      </c>
      <c r="B69" s="54" t="s">
        <v>956</v>
      </c>
      <c r="C69" s="54" t="s">
        <v>924</v>
      </c>
      <c r="D69" s="224">
        <v>2015.06</v>
      </c>
      <c r="E69" s="55" t="s">
        <v>275</v>
      </c>
      <c r="F69" s="56">
        <v>2076</v>
      </c>
      <c r="G69" s="56">
        <v>4012</v>
      </c>
      <c r="H69" s="57" t="s">
        <v>957</v>
      </c>
      <c r="I69" s="58" t="s">
        <v>53</v>
      </c>
      <c r="J69" s="46"/>
    </row>
    <row r="70" spans="1:11" ht="33" customHeight="1" x14ac:dyDescent="0.2">
      <c r="A70" s="228">
        <f t="shared" si="2"/>
        <v>62</v>
      </c>
      <c r="B70" s="54" t="s">
        <v>958</v>
      </c>
      <c r="C70" s="54" t="s">
        <v>959</v>
      </c>
      <c r="D70" s="224">
        <v>2015.07</v>
      </c>
      <c r="E70" s="55" t="s">
        <v>279</v>
      </c>
      <c r="F70" s="56">
        <v>1526</v>
      </c>
      <c r="G70" s="56">
        <v>3056</v>
      </c>
      <c r="H70" s="57" t="s">
        <v>928</v>
      </c>
      <c r="I70" s="58" t="s">
        <v>53</v>
      </c>
      <c r="J70" s="46"/>
    </row>
    <row r="71" spans="1:11" ht="33" customHeight="1" x14ac:dyDescent="0.2">
      <c r="A71" s="228">
        <f t="shared" si="2"/>
        <v>63</v>
      </c>
      <c r="B71" s="54" t="s">
        <v>960</v>
      </c>
      <c r="C71" s="54" t="s">
        <v>924</v>
      </c>
      <c r="D71" s="224">
        <v>2015.08</v>
      </c>
      <c r="E71" s="55" t="s">
        <v>151</v>
      </c>
      <c r="F71" s="56">
        <v>1519</v>
      </c>
      <c r="G71" s="56">
        <v>3546</v>
      </c>
      <c r="H71" s="57" t="s">
        <v>961</v>
      </c>
      <c r="I71" s="58" t="s">
        <v>53</v>
      </c>
      <c r="J71" s="46"/>
    </row>
    <row r="72" spans="1:11" ht="33" customHeight="1" x14ac:dyDescent="0.2">
      <c r="A72" s="228">
        <f t="shared" si="2"/>
        <v>64</v>
      </c>
      <c r="B72" s="54" t="s">
        <v>962</v>
      </c>
      <c r="C72" s="54" t="s">
        <v>924</v>
      </c>
      <c r="D72" s="224">
        <v>2015.09</v>
      </c>
      <c r="E72" s="55" t="s">
        <v>232</v>
      </c>
      <c r="F72" s="56">
        <v>245</v>
      </c>
      <c r="G72" s="56">
        <v>472</v>
      </c>
      <c r="H72" s="57" t="s">
        <v>941</v>
      </c>
      <c r="I72" s="58" t="s">
        <v>53</v>
      </c>
      <c r="J72" s="46"/>
    </row>
    <row r="73" spans="1:11" ht="33" customHeight="1" x14ac:dyDescent="0.2">
      <c r="A73" s="228">
        <f t="shared" si="2"/>
        <v>65</v>
      </c>
      <c r="B73" s="54" t="s">
        <v>963</v>
      </c>
      <c r="C73" s="54" t="s">
        <v>921</v>
      </c>
      <c r="D73" s="224">
        <v>2015.09</v>
      </c>
      <c r="E73" s="55" t="s">
        <v>84</v>
      </c>
      <c r="F73" s="56">
        <v>1724</v>
      </c>
      <c r="G73" s="56">
        <v>1468</v>
      </c>
      <c r="H73" s="57" t="s">
        <v>941</v>
      </c>
      <c r="I73" s="58" t="s">
        <v>53</v>
      </c>
      <c r="J73" s="46"/>
    </row>
    <row r="74" spans="1:11" ht="33" customHeight="1" x14ac:dyDescent="0.2">
      <c r="A74" s="228">
        <f t="shared" si="2"/>
        <v>66</v>
      </c>
      <c r="B74" s="54" t="s">
        <v>964</v>
      </c>
      <c r="C74" s="54" t="s">
        <v>919</v>
      </c>
      <c r="D74" s="224">
        <v>2015.11</v>
      </c>
      <c r="E74" s="55" t="s">
        <v>180</v>
      </c>
      <c r="F74" s="56">
        <v>437</v>
      </c>
      <c r="G74" s="56">
        <v>753</v>
      </c>
      <c r="H74" s="57" t="s">
        <v>853</v>
      </c>
      <c r="I74" s="58" t="s">
        <v>53</v>
      </c>
      <c r="J74" s="46"/>
    </row>
    <row r="75" spans="1:11" ht="33" customHeight="1" x14ac:dyDescent="0.2">
      <c r="A75" s="228">
        <f t="shared" si="2"/>
        <v>67</v>
      </c>
      <c r="B75" s="54" t="s">
        <v>965</v>
      </c>
      <c r="C75" s="54" t="s">
        <v>924</v>
      </c>
      <c r="D75" s="224">
        <v>2015.12</v>
      </c>
      <c r="E75" s="55" t="s">
        <v>150</v>
      </c>
      <c r="F75" s="56">
        <v>1437</v>
      </c>
      <c r="G75" s="56">
        <v>2395</v>
      </c>
      <c r="H75" s="57" t="s">
        <v>932</v>
      </c>
      <c r="I75" s="58" t="s">
        <v>53</v>
      </c>
      <c r="J75" s="46"/>
    </row>
    <row r="76" spans="1:11" ht="33" customHeight="1" x14ac:dyDescent="0.2">
      <c r="A76" s="228">
        <f t="shared" si="2"/>
        <v>68</v>
      </c>
      <c r="B76" s="41" t="s">
        <v>966</v>
      </c>
      <c r="C76" s="41" t="s">
        <v>924</v>
      </c>
      <c r="D76" s="232">
        <v>2015.12</v>
      </c>
      <c r="E76" s="164" t="s">
        <v>192</v>
      </c>
      <c r="F76" s="108">
        <v>1932</v>
      </c>
      <c r="G76" s="108">
        <v>3200</v>
      </c>
      <c r="H76" s="195" t="s">
        <v>932</v>
      </c>
      <c r="I76" s="196" t="s">
        <v>53</v>
      </c>
      <c r="J76" s="46"/>
    </row>
    <row r="77" spans="1:11" ht="33" customHeight="1" x14ac:dyDescent="0.2">
      <c r="A77" s="228">
        <f t="shared" si="2"/>
        <v>69</v>
      </c>
      <c r="B77" s="28" t="s">
        <v>967</v>
      </c>
      <c r="C77" s="28" t="s">
        <v>968</v>
      </c>
      <c r="D77" s="233">
        <v>2016.03</v>
      </c>
      <c r="E77" s="30" t="s">
        <v>254</v>
      </c>
      <c r="F77" s="31">
        <v>824</v>
      </c>
      <c r="G77" s="31">
        <v>1524</v>
      </c>
      <c r="H77" s="32" t="s">
        <v>969</v>
      </c>
      <c r="I77" s="33" t="s">
        <v>53</v>
      </c>
      <c r="J77" s="46"/>
    </row>
    <row r="78" spans="1:11" ht="33" customHeight="1" x14ac:dyDescent="0.2">
      <c r="A78" s="228">
        <f t="shared" si="2"/>
        <v>70</v>
      </c>
      <c r="B78" s="28" t="s">
        <v>970</v>
      </c>
      <c r="C78" s="54" t="s">
        <v>924</v>
      </c>
      <c r="D78" s="233">
        <v>2016.05</v>
      </c>
      <c r="E78" s="30" t="s">
        <v>180</v>
      </c>
      <c r="F78" s="31">
        <v>611</v>
      </c>
      <c r="G78" s="31">
        <v>1007</v>
      </c>
      <c r="H78" s="32" t="s">
        <v>941</v>
      </c>
      <c r="I78" s="33" t="s">
        <v>53</v>
      </c>
      <c r="J78" s="46"/>
    </row>
    <row r="79" spans="1:11" ht="33" customHeight="1" x14ac:dyDescent="0.2">
      <c r="A79" s="228">
        <f t="shared" si="2"/>
        <v>71</v>
      </c>
      <c r="B79" s="28" t="s">
        <v>971</v>
      </c>
      <c r="C79" s="54" t="s">
        <v>924</v>
      </c>
      <c r="D79" s="233">
        <v>2016.05</v>
      </c>
      <c r="E79" s="30" t="s">
        <v>126</v>
      </c>
      <c r="F79" s="31">
        <v>1347</v>
      </c>
      <c r="G79" s="31">
        <v>2156</v>
      </c>
      <c r="H79" s="32" t="s">
        <v>853</v>
      </c>
      <c r="I79" s="33" t="s">
        <v>53</v>
      </c>
      <c r="J79" s="46"/>
    </row>
    <row r="80" spans="1:11" ht="33" customHeight="1" x14ac:dyDescent="0.2">
      <c r="A80" s="228">
        <f t="shared" si="2"/>
        <v>72</v>
      </c>
      <c r="B80" s="28" t="s">
        <v>972</v>
      </c>
      <c r="C80" s="28" t="s">
        <v>917</v>
      </c>
      <c r="D80" s="233">
        <v>2016.08</v>
      </c>
      <c r="E80" s="30" t="s">
        <v>221</v>
      </c>
      <c r="F80" s="31">
        <v>347</v>
      </c>
      <c r="G80" s="31">
        <v>645</v>
      </c>
      <c r="H80" s="32" t="s">
        <v>941</v>
      </c>
      <c r="I80" s="33" t="s">
        <v>53</v>
      </c>
      <c r="J80" s="45"/>
    </row>
    <row r="81" spans="1:238" ht="33" customHeight="1" x14ac:dyDescent="0.2">
      <c r="A81" s="228">
        <f t="shared" si="2"/>
        <v>73</v>
      </c>
      <c r="B81" s="28" t="s">
        <v>973</v>
      </c>
      <c r="C81" s="28" t="s">
        <v>927</v>
      </c>
      <c r="D81" s="233">
        <v>2016.08</v>
      </c>
      <c r="E81" s="30" t="s">
        <v>216</v>
      </c>
      <c r="F81" s="31">
        <v>1609</v>
      </c>
      <c r="G81" s="31">
        <v>2212</v>
      </c>
      <c r="H81" s="32" t="s">
        <v>853</v>
      </c>
      <c r="I81" s="33" t="s">
        <v>53</v>
      </c>
      <c r="J81" s="45"/>
    </row>
    <row r="82" spans="1:238" ht="33" customHeight="1" x14ac:dyDescent="0.2">
      <c r="A82" s="228">
        <f t="shared" si="2"/>
        <v>74</v>
      </c>
      <c r="B82" s="28" t="s">
        <v>974</v>
      </c>
      <c r="C82" s="54" t="s">
        <v>924</v>
      </c>
      <c r="D82" s="233">
        <v>2016.08</v>
      </c>
      <c r="E82" s="30" t="s">
        <v>222</v>
      </c>
      <c r="F82" s="31">
        <v>658</v>
      </c>
      <c r="G82" s="31">
        <v>1082</v>
      </c>
      <c r="H82" s="32" t="s">
        <v>853</v>
      </c>
      <c r="I82" s="33" t="s">
        <v>53</v>
      </c>
      <c r="J82" s="45"/>
    </row>
    <row r="83" spans="1:238" ht="33" customHeight="1" x14ac:dyDescent="0.2">
      <c r="A83" s="228">
        <f t="shared" si="2"/>
        <v>75</v>
      </c>
      <c r="B83" s="28" t="s">
        <v>975</v>
      </c>
      <c r="C83" s="28" t="s">
        <v>912</v>
      </c>
      <c r="D83" s="233">
        <v>2016.08</v>
      </c>
      <c r="E83" s="30" t="s">
        <v>133</v>
      </c>
      <c r="F83" s="31">
        <v>280</v>
      </c>
      <c r="G83" s="31">
        <v>298</v>
      </c>
      <c r="H83" s="32" t="s">
        <v>4</v>
      </c>
      <c r="I83" s="33" t="s">
        <v>53</v>
      </c>
      <c r="J83" s="46"/>
    </row>
    <row r="84" spans="1:238" ht="33" customHeight="1" x14ac:dyDescent="0.2">
      <c r="A84" s="228">
        <f t="shared" si="2"/>
        <v>76</v>
      </c>
      <c r="B84" s="28" t="s">
        <v>976</v>
      </c>
      <c r="C84" s="28" t="s">
        <v>924</v>
      </c>
      <c r="D84" s="233">
        <v>2016.08</v>
      </c>
      <c r="E84" s="30" t="s">
        <v>216</v>
      </c>
      <c r="F84" s="31">
        <v>1229</v>
      </c>
      <c r="G84" s="31">
        <v>2595</v>
      </c>
      <c r="H84" s="32" t="s">
        <v>42</v>
      </c>
      <c r="I84" s="33" t="s">
        <v>53</v>
      </c>
      <c r="J84" s="46"/>
    </row>
    <row r="85" spans="1:238" ht="33" customHeight="1" x14ac:dyDescent="0.2">
      <c r="A85" s="228">
        <f t="shared" si="2"/>
        <v>77</v>
      </c>
      <c r="B85" s="28" t="s">
        <v>977</v>
      </c>
      <c r="C85" s="28" t="s">
        <v>955</v>
      </c>
      <c r="D85" s="233" t="s">
        <v>978</v>
      </c>
      <c r="E85" s="30" t="s">
        <v>150</v>
      </c>
      <c r="F85" s="31">
        <v>1308</v>
      </c>
      <c r="G85" s="31">
        <v>2772</v>
      </c>
      <c r="H85" s="32" t="s">
        <v>42</v>
      </c>
      <c r="I85" s="33" t="s">
        <v>53</v>
      </c>
      <c r="J85" s="46"/>
    </row>
    <row r="86" spans="1:238" ht="33" customHeight="1" x14ac:dyDescent="0.2">
      <c r="A86" s="228">
        <f t="shared" si="2"/>
        <v>78</v>
      </c>
      <c r="B86" s="28" t="s">
        <v>979</v>
      </c>
      <c r="C86" s="28" t="s">
        <v>924</v>
      </c>
      <c r="D86" s="233" t="s">
        <v>978</v>
      </c>
      <c r="E86" s="30" t="s">
        <v>150</v>
      </c>
      <c r="F86" s="31">
        <v>214</v>
      </c>
      <c r="G86" s="31">
        <v>326</v>
      </c>
      <c r="H86" s="32" t="s">
        <v>42</v>
      </c>
      <c r="I86" s="33" t="s">
        <v>53</v>
      </c>
      <c r="J86" s="46"/>
    </row>
    <row r="87" spans="1:238" s="27" customFormat="1" ht="33" customHeight="1" x14ac:dyDescent="0.2">
      <c r="A87" s="228">
        <f t="shared" si="2"/>
        <v>79</v>
      </c>
      <c r="B87" s="28" t="s">
        <v>980</v>
      </c>
      <c r="C87" s="28" t="s">
        <v>917</v>
      </c>
      <c r="D87" s="233">
        <v>2016.12</v>
      </c>
      <c r="E87" s="30" t="s">
        <v>141</v>
      </c>
      <c r="F87" s="31">
        <v>201</v>
      </c>
      <c r="G87" s="31">
        <v>340</v>
      </c>
      <c r="H87" s="32" t="s">
        <v>42</v>
      </c>
      <c r="I87" s="64" t="s">
        <v>53</v>
      </c>
      <c r="J87" s="46"/>
      <c r="K87" s="15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</row>
    <row r="88" spans="1:238" s="27" customFormat="1" ht="33" customHeight="1" x14ac:dyDescent="0.2">
      <c r="A88" s="228">
        <f t="shared" si="2"/>
        <v>80</v>
      </c>
      <c r="B88" s="28" t="s">
        <v>981</v>
      </c>
      <c r="C88" s="28" t="s">
        <v>917</v>
      </c>
      <c r="D88" s="233">
        <v>2017.02</v>
      </c>
      <c r="E88" s="30" t="s">
        <v>144</v>
      </c>
      <c r="F88" s="77">
        <v>1116</v>
      </c>
      <c r="G88" s="31">
        <v>2605</v>
      </c>
      <c r="H88" s="65" t="s">
        <v>859</v>
      </c>
      <c r="I88" s="64" t="s">
        <v>53</v>
      </c>
      <c r="J88" s="46"/>
      <c r="K88" s="15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</row>
    <row r="89" spans="1:238" s="27" customFormat="1" ht="33" customHeight="1" x14ac:dyDescent="0.2">
      <c r="A89" s="228">
        <f t="shared" si="2"/>
        <v>81</v>
      </c>
      <c r="B89" s="28" t="s">
        <v>982</v>
      </c>
      <c r="C89" s="54" t="s">
        <v>955</v>
      </c>
      <c r="D89" s="233">
        <v>2017.02</v>
      </c>
      <c r="E89" s="30" t="s">
        <v>144</v>
      </c>
      <c r="F89" s="77">
        <v>1113</v>
      </c>
      <c r="G89" s="31">
        <v>2450</v>
      </c>
      <c r="H89" s="32" t="s">
        <v>4</v>
      </c>
      <c r="I89" s="64" t="s">
        <v>53</v>
      </c>
      <c r="J89" s="46"/>
      <c r="K89" s="15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</row>
    <row r="90" spans="1:238" s="27" customFormat="1" ht="33" customHeight="1" x14ac:dyDescent="0.2">
      <c r="A90" s="228">
        <f t="shared" si="2"/>
        <v>82</v>
      </c>
      <c r="B90" s="28" t="s">
        <v>983</v>
      </c>
      <c r="C90" s="28" t="s">
        <v>912</v>
      </c>
      <c r="D90" s="233">
        <v>2017.02</v>
      </c>
      <c r="E90" s="30" t="s">
        <v>144</v>
      </c>
      <c r="F90" s="77">
        <v>155</v>
      </c>
      <c r="G90" s="31">
        <v>340</v>
      </c>
      <c r="H90" s="65" t="s">
        <v>957</v>
      </c>
      <c r="I90" s="64" t="s">
        <v>53</v>
      </c>
      <c r="J90" s="46"/>
      <c r="K90" s="1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</row>
    <row r="91" spans="1:238" s="27" customFormat="1" ht="33" customHeight="1" x14ac:dyDescent="0.2">
      <c r="A91" s="228">
        <f t="shared" si="2"/>
        <v>83</v>
      </c>
      <c r="B91" s="28" t="s">
        <v>984</v>
      </c>
      <c r="C91" s="28" t="s">
        <v>919</v>
      </c>
      <c r="D91" s="233">
        <v>2017.03</v>
      </c>
      <c r="E91" s="30" t="s">
        <v>129</v>
      </c>
      <c r="F91" s="31">
        <v>405</v>
      </c>
      <c r="G91" s="31">
        <v>1022</v>
      </c>
      <c r="H91" s="65" t="s">
        <v>941</v>
      </c>
      <c r="I91" s="64" t="s">
        <v>53</v>
      </c>
      <c r="J91" s="46"/>
      <c r="K91" s="1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</row>
    <row r="92" spans="1:238" s="27" customFormat="1" ht="33" customHeight="1" x14ac:dyDescent="0.2">
      <c r="A92" s="228">
        <f t="shared" si="2"/>
        <v>84</v>
      </c>
      <c r="B92" s="28" t="s">
        <v>985</v>
      </c>
      <c r="C92" s="28" t="s">
        <v>950</v>
      </c>
      <c r="D92" s="233">
        <v>2017.03</v>
      </c>
      <c r="E92" s="30" t="s">
        <v>129</v>
      </c>
      <c r="F92" s="31">
        <v>1464</v>
      </c>
      <c r="G92" s="31">
        <v>5155</v>
      </c>
      <c r="H92" s="65" t="s">
        <v>986</v>
      </c>
      <c r="I92" s="64" t="s">
        <v>53</v>
      </c>
      <c r="J92" s="46"/>
      <c r="K92" s="1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</row>
    <row r="93" spans="1:238" s="27" customFormat="1" ht="33" customHeight="1" x14ac:dyDescent="0.2">
      <c r="A93" s="228">
        <f t="shared" si="2"/>
        <v>85</v>
      </c>
      <c r="B93" s="28" t="s">
        <v>987</v>
      </c>
      <c r="C93" s="28" t="s">
        <v>912</v>
      </c>
      <c r="D93" s="233">
        <v>2017.03</v>
      </c>
      <c r="E93" s="30" t="s">
        <v>160</v>
      </c>
      <c r="F93" s="31">
        <v>429</v>
      </c>
      <c r="G93" s="31">
        <v>849</v>
      </c>
      <c r="H93" s="65" t="s">
        <v>859</v>
      </c>
      <c r="I93" s="64" t="s">
        <v>53</v>
      </c>
      <c r="J93" s="46"/>
      <c r="K93" s="1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</row>
    <row r="94" spans="1:238" s="27" customFormat="1" ht="33" customHeight="1" x14ac:dyDescent="0.2">
      <c r="A94" s="228">
        <f t="shared" si="2"/>
        <v>86</v>
      </c>
      <c r="B94" s="28" t="s">
        <v>988</v>
      </c>
      <c r="C94" s="28" t="s">
        <v>989</v>
      </c>
      <c r="D94" s="233">
        <v>2017.05</v>
      </c>
      <c r="E94" s="30" t="s">
        <v>132</v>
      </c>
      <c r="F94" s="31">
        <v>545</v>
      </c>
      <c r="G94" s="31">
        <v>1079</v>
      </c>
      <c r="H94" s="32" t="s">
        <v>4</v>
      </c>
      <c r="I94" s="64" t="s">
        <v>53</v>
      </c>
      <c r="J94" s="46"/>
      <c r="K94" s="1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</row>
    <row r="95" spans="1:238" s="27" customFormat="1" ht="33" customHeight="1" x14ac:dyDescent="0.2">
      <c r="A95" s="228">
        <f t="shared" si="2"/>
        <v>87</v>
      </c>
      <c r="B95" s="79" t="s">
        <v>990</v>
      </c>
      <c r="C95" s="28" t="s">
        <v>912</v>
      </c>
      <c r="D95" s="233">
        <v>2017.07</v>
      </c>
      <c r="E95" s="30" t="s">
        <v>102</v>
      </c>
      <c r="F95" s="31">
        <v>841</v>
      </c>
      <c r="G95" s="31">
        <v>1898</v>
      </c>
      <c r="H95" s="32" t="s">
        <v>4</v>
      </c>
      <c r="I95" s="33" t="s">
        <v>53</v>
      </c>
      <c r="J95" s="46"/>
      <c r="K95" s="1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</row>
    <row r="96" spans="1:238" s="27" customFormat="1" ht="33" customHeight="1" x14ac:dyDescent="0.2">
      <c r="A96" s="228">
        <f t="shared" si="2"/>
        <v>88</v>
      </c>
      <c r="B96" s="79" t="s">
        <v>991</v>
      </c>
      <c r="C96" s="28" t="s">
        <v>912</v>
      </c>
      <c r="D96" s="233">
        <v>2017.07</v>
      </c>
      <c r="E96" s="30" t="s">
        <v>92</v>
      </c>
      <c r="F96" s="31">
        <v>1731</v>
      </c>
      <c r="G96" s="31">
        <v>4849</v>
      </c>
      <c r="H96" s="32" t="s">
        <v>4</v>
      </c>
      <c r="I96" s="33" t="s">
        <v>53</v>
      </c>
      <c r="J96" s="46"/>
      <c r="K96" s="1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</row>
    <row r="97" spans="1:238" s="27" customFormat="1" ht="33" customHeight="1" x14ac:dyDescent="0.2">
      <c r="A97" s="228">
        <f t="shared" si="2"/>
        <v>89</v>
      </c>
      <c r="B97" s="79" t="s">
        <v>992</v>
      </c>
      <c r="C97" s="54" t="s">
        <v>993</v>
      </c>
      <c r="D97" s="233">
        <v>2017.08</v>
      </c>
      <c r="E97" s="30" t="s">
        <v>84</v>
      </c>
      <c r="F97" s="31">
        <v>381</v>
      </c>
      <c r="G97" s="31">
        <v>341</v>
      </c>
      <c r="H97" s="32" t="s">
        <v>2</v>
      </c>
      <c r="I97" s="33" t="s">
        <v>53</v>
      </c>
      <c r="J97" s="46"/>
      <c r="K97" s="15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</row>
    <row r="98" spans="1:238" s="27" customFormat="1" ht="33" customHeight="1" x14ac:dyDescent="0.2">
      <c r="A98" s="228">
        <f t="shared" si="2"/>
        <v>90</v>
      </c>
      <c r="B98" s="79" t="s">
        <v>994</v>
      </c>
      <c r="C98" s="28" t="s">
        <v>924</v>
      </c>
      <c r="D98" s="233">
        <v>2017.09</v>
      </c>
      <c r="E98" s="30" t="s">
        <v>995</v>
      </c>
      <c r="F98" s="31">
        <v>2149</v>
      </c>
      <c r="G98" s="31">
        <v>4142</v>
      </c>
      <c r="H98" s="32" t="s">
        <v>2</v>
      </c>
      <c r="I98" s="33" t="s">
        <v>53</v>
      </c>
      <c r="J98" s="46"/>
      <c r="K98" s="15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</row>
    <row r="99" spans="1:238" s="27" customFormat="1" ht="33" customHeight="1" x14ac:dyDescent="0.2">
      <c r="A99" s="228">
        <f t="shared" si="2"/>
        <v>91</v>
      </c>
      <c r="B99" s="79" t="s">
        <v>992</v>
      </c>
      <c r="C99" s="28" t="s">
        <v>950</v>
      </c>
      <c r="D99" s="233" t="s">
        <v>996</v>
      </c>
      <c r="E99" s="30" t="s">
        <v>84</v>
      </c>
      <c r="F99" s="31">
        <v>180</v>
      </c>
      <c r="G99" s="31">
        <v>1971</v>
      </c>
      <c r="H99" s="32" t="s">
        <v>2</v>
      </c>
      <c r="I99" s="33" t="s">
        <v>53</v>
      </c>
      <c r="J99" s="46"/>
      <c r="K99" s="15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</row>
    <row r="100" spans="1:238" s="27" customFormat="1" ht="33" customHeight="1" x14ac:dyDescent="0.2">
      <c r="A100" s="228">
        <f t="shared" si="2"/>
        <v>92</v>
      </c>
      <c r="B100" s="79" t="s">
        <v>997</v>
      </c>
      <c r="C100" s="28" t="s">
        <v>989</v>
      </c>
      <c r="D100" s="233">
        <v>2017.11</v>
      </c>
      <c r="E100" s="30" t="s">
        <v>405</v>
      </c>
      <c r="F100" s="31">
        <v>2049</v>
      </c>
      <c r="G100" s="31">
        <v>4815</v>
      </c>
      <c r="H100" s="32" t="s">
        <v>42</v>
      </c>
      <c r="I100" s="33" t="s">
        <v>53</v>
      </c>
      <c r="J100" s="46"/>
      <c r="K100" s="15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</row>
    <row r="101" spans="1:238" s="27" customFormat="1" ht="33" customHeight="1" x14ac:dyDescent="0.2">
      <c r="A101" s="228">
        <f t="shared" si="2"/>
        <v>93</v>
      </c>
      <c r="B101" s="79" t="s">
        <v>998</v>
      </c>
      <c r="C101" s="28" t="s">
        <v>989</v>
      </c>
      <c r="D101" s="233">
        <v>2017.12</v>
      </c>
      <c r="E101" s="80" t="s">
        <v>999</v>
      </c>
      <c r="F101" s="31">
        <v>542</v>
      </c>
      <c r="G101" s="31">
        <v>1482</v>
      </c>
      <c r="H101" s="32" t="s">
        <v>4</v>
      </c>
      <c r="I101" s="33" t="s">
        <v>53</v>
      </c>
      <c r="J101" s="46"/>
      <c r="K101" s="15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</row>
    <row r="102" spans="1:238" s="27" customFormat="1" ht="33" customHeight="1" x14ac:dyDescent="0.2">
      <c r="A102" s="228">
        <f t="shared" si="2"/>
        <v>94</v>
      </c>
      <c r="B102" s="79" t="s">
        <v>1000</v>
      </c>
      <c r="C102" s="54" t="s">
        <v>917</v>
      </c>
      <c r="D102" s="233">
        <v>2017.12</v>
      </c>
      <c r="E102" s="80" t="s">
        <v>1001</v>
      </c>
      <c r="F102" s="31">
        <v>1384</v>
      </c>
      <c r="G102" s="31">
        <v>3239</v>
      </c>
      <c r="H102" s="32" t="s">
        <v>859</v>
      </c>
      <c r="I102" s="33" t="s">
        <v>53</v>
      </c>
      <c r="J102" s="46"/>
      <c r="K102" s="1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</row>
    <row r="103" spans="1:238" ht="33" customHeight="1" x14ac:dyDescent="0.2">
      <c r="A103" s="228">
        <f t="shared" si="2"/>
        <v>95</v>
      </c>
      <c r="B103" s="79" t="s">
        <v>1002</v>
      </c>
      <c r="C103" s="28" t="s">
        <v>989</v>
      </c>
      <c r="D103" s="233">
        <v>2017.12</v>
      </c>
      <c r="E103" s="80" t="s">
        <v>1003</v>
      </c>
      <c r="F103" s="31">
        <v>739</v>
      </c>
      <c r="G103" s="31">
        <v>1159</v>
      </c>
      <c r="H103" s="32" t="s">
        <v>969</v>
      </c>
      <c r="I103" s="33" t="s">
        <v>53</v>
      </c>
      <c r="J103" s="46"/>
    </row>
    <row r="104" spans="1:238" ht="33" customHeight="1" x14ac:dyDescent="0.2">
      <c r="A104" s="228">
        <f t="shared" si="2"/>
        <v>96</v>
      </c>
      <c r="B104" s="28" t="s">
        <v>1004</v>
      </c>
      <c r="C104" s="28" t="s">
        <v>989</v>
      </c>
      <c r="D104" s="233">
        <v>2018.04</v>
      </c>
      <c r="E104" s="112" t="s">
        <v>543</v>
      </c>
      <c r="F104" s="31">
        <v>5878</v>
      </c>
      <c r="G104" s="31">
        <v>12043</v>
      </c>
      <c r="H104" s="32" t="s">
        <v>936</v>
      </c>
      <c r="I104" s="33" t="s">
        <v>1005</v>
      </c>
      <c r="J104" s="46"/>
    </row>
    <row r="105" spans="1:238" ht="33" customHeight="1" x14ac:dyDescent="0.2">
      <c r="A105" s="228">
        <f t="shared" si="2"/>
        <v>97</v>
      </c>
      <c r="B105" s="79" t="s">
        <v>1006</v>
      </c>
      <c r="C105" s="28" t="s">
        <v>912</v>
      </c>
      <c r="D105" s="233">
        <v>2018.05</v>
      </c>
      <c r="E105" s="30" t="s">
        <v>549</v>
      </c>
      <c r="F105" s="31">
        <v>2469</v>
      </c>
      <c r="G105" s="31">
        <v>4999</v>
      </c>
      <c r="H105" s="32" t="s">
        <v>2</v>
      </c>
      <c r="I105" s="33" t="s">
        <v>1007</v>
      </c>
      <c r="J105" s="46"/>
    </row>
    <row r="106" spans="1:238" ht="33" customHeight="1" x14ac:dyDescent="0.2">
      <c r="A106" s="228">
        <f t="shared" si="2"/>
        <v>98</v>
      </c>
      <c r="B106" s="79" t="s">
        <v>1008</v>
      </c>
      <c r="C106" s="28" t="s">
        <v>912</v>
      </c>
      <c r="D106" s="233">
        <v>2018.05</v>
      </c>
      <c r="E106" s="30" t="s">
        <v>1009</v>
      </c>
      <c r="F106" s="31">
        <v>525</v>
      </c>
      <c r="G106" s="31">
        <v>940</v>
      </c>
      <c r="H106" s="32" t="s">
        <v>2</v>
      </c>
      <c r="I106" s="33" t="s">
        <v>1005</v>
      </c>
      <c r="J106" s="46"/>
    </row>
    <row r="107" spans="1:238" ht="33" customHeight="1" x14ac:dyDescent="0.2">
      <c r="A107" s="228">
        <f t="shared" si="2"/>
        <v>99</v>
      </c>
      <c r="B107" s="79" t="s">
        <v>1010</v>
      </c>
      <c r="C107" s="28" t="s">
        <v>955</v>
      </c>
      <c r="D107" s="233">
        <v>2018.06</v>
      </c>
      <c r="E107" s="30" t="s">
        <v>401</v>
      </c>
      <c r="F107" s="31">
        <v>1788</v>
      </c>
      <c r="G107" s="31">
        <v>3954</v>
      </c>
      <c r="H107" s="32" t="s">
        <v>42</v>
      </c>
      <c r="I107" s="33" t="s">
        <v>1005</v>
      </c>
      <c r="J107" s="46"/>
    </row>
    <row r="108" spans="1:238" ht="33" customHeight="1" x14ac:dyDescent="0.2">
      <c r="A108" s="228">
        <f t="shared" si="2"/>
        <v>100</v>
      </c>
      <c r="B108" s="28" t="s">
        <v>1011</v>
      </c>
      <c r="C108" s="28" t="s">
        <v>950</v>
      </c>
      <c r="D108" s="233">
        <v>2018.06</v>
      </c>
      <c r="E108" s="30" t="s">
        <v>554</v>
      </c>
      <c r="F108" s="31">
        <v>1393</v>
      </c>
      <c r="G108" s="31">
        <v>1666</v>
      </c>
      <c r="H108" s="32" t="s">
        <v>4</v>
      </c>
      <c r="I108" s="33" t="s">
        <v>1005</v>
      </c>
      <c r="J108" s="46"/>
    </row>
    <row r="109" spans="1:238" ht="33" customHeight="1" x14ac:dyDescent="0.2">
      <c r="A109" s="228">
        <f t="shared" si="2"/>
        <v>101</v>
      </c>
      <c r="B109" s="28" t="s">
        <v>1012</v>
      </c>
      <c r="C109" s="28" t="s">
        <v>950</v>
      </c>
      <c r="D109" s="233">
        <v>2018.08</v>
      </c>
      <c r="E109" s="80" t="s">
        <v>1013</v>
      </c>
      <c r="F109" s="31">
        <v>1605</v>
      </c>
      <c r="G109" s="31">
        <v>3108</v>
      </c>
      <c r="H109" s="180" t="s">
        <v>4</v>
      </c>
      <c r="I109" s="33" t="s">
        <v>1014</v>
      </c>
      <c r="J109" s="46"/>
    </row>
    <row r="110" spans="1:238" ht="33" customHeight="1" x14ac:dyDescent="0.2">
      <c r="A110" s="228">
        <f t="shared" ref="A110:A145" si="3">ROW()-8</f>
        <v>102</v>
      </c>
      <c r="B110" s="79" t="s">
        <v>1015</v>
      </c>
      <c r="C110" s="89" t="s">
        <v>917</v>
      </c>
      <c r="D110" s="233" t="s">
        <v>562</v>
      </c>
      <c r="E110" s="30" t="s">
        <v>1016</v>
      </c>
      <c r="F110" s="90">
        <v>1187</v>
      </c>
      <c r="G110" s="90">
        <v>2157</v>
      </c>
      <c r="H110" s="91" t="s">
        <v>43</v>
      </c>
      <c r="I110" s="92" t="s">
        <v>53</v>
      </c>
      <c r="J110" s="46"/>
    </row>
    <row r="111" spans="1:238" ht="33" customHeight="1" x14ac:dyDescent="0.2">
      <c r="A111" s="228">
        <f t="shared" si="3"/>
        <v>103</v>
      </c>
      <c r="B111" s="79" t="s">
        <v>1017</v>
      </c>
      <c r="C111" s="89" t="s">
        <v>917</v>
      </c>
      <c r="D111" s="233" t="s">
        <v>562</v>
      </c>
      <c r="E111" s="30" t="s">
        <v>1018</v>
      </c>
      <c r="F111" s="90">
        <v>763</v>
      </c>
      <c r="G111" s="90">
        <v>1720</v>
      </c>
      <c r="H111" s="91" t="s">
        <v>43</v>
      </c>
      <c r="I111" s="92" t="s">
        <v>53</v>
      </c>
      <c r="J111" s="46"/>
    </row>
    <row r="112" spans="1:238" ht="33" customHeight="1" x14ac:dyDescent="0.2">
      <c r="A112" s="228">
        <f t="shared" si="3"/>
        <v>104</v>
      </c>
      <c r="B112" s="28" t="s">
        <v>1019</v>
      </c>
      <c r="C112" s="61" t="s">
        <v>989</v>
      </c>
      <c r="D112" s="233">
        <v>2018.11</v>
      </c>
      <c r="E112" s="30" t="s">
        <v>995</v>
      </c>
      <c r="F112" s="90">
        <v>490</v>
      </c>
      <c r="G112" s="90">
        <v>1156</v>
      </c>
      <c r="H112" s="32" t="s">
        <v>853</v>
      </c>
      <c r="I112" s="92" t="s">
        <v>883</v>
      </c>
      <c r="J112" s="46"/>
    </row>
    <row r="113" spans="1:10" ht="33" customHeight="1" x14ac:dyDescent="0.2">
      <c r="A113" s="228">
        <f t="shared" si="3"/>
        <v>105</v>
      </c>
      <c r="B113" s="28" t="s">
        <v>1020</v>
      </c>
      <c r="C113" s="61" t="s">
        <v>1021</v>
      </c>
      <c r="D113" s="233">
        <v>2018.11</v>
      </c>
      <c r="E113" s="30" t="s">
        <v>1022</v>
      </c>
      <c r="F113" s="90">
        <v>512</v>
      </c>
      <c r="G113" s="90">
        <v>1170</v>
      </c>
      <c r="H113" s="91" t="s">
        <v>1023</v>
      </c>
      <c r="I113" s="92" t="s">
        <v>1007</v>
      </c>
      <c r="J113" s="46"/>
    </row>
    <row r="114" spans="1:10" ht="33" customHeight="1" x14ac:dyDescent="0.2">
      <c r="A114" s="228">
        <f t="shared" si="3"/>
        <v>106</v>
      </c>
      <c r="B114" s="114" t="s">
        <v>578</v>
      </c>
      <c r="C114" s="205" t="s">
        <v>950</v>
      </c>
      <c r="D114" s="234">
        <v>2018.12</v>
      </c>
      <c r="E114" s="206" t="s">
        <v>1024</v>
      </c>
      <c r="F114" s="207">
        <v>2756</v>
      </c>
      <c r="G114" s="207">
        <v>5993</v>
      </c>
      <c r="H114" s="208" t="s">
        <v>1025</v>
      </c>
      <c r="I114" s="209" t="s">
        <v>35</v>
      </c>
      <c r="J114" s="72"/>
    </row>
    <row r="115" spans="1:10" ht="33" customHeight="1" x14ac:dyDescent="0.2">
      <c r="A115" s="228">
        <f t="shared" si="3"/>
        <v>107</v>
      </c>
      <c r="B115" s="28" t="s">
        <v>1026</v>
      </c>
      <c r="C115" s="28" t="s">
        <v>1021</v>
      </c>
      <c r="D115" s="233">
        <v>2019.04</v>
      </c>
      <c r="E115" s="111" t="s">
        <v>625</v>
      </c>
      <c r="F115" s="31">
        <v>325</v>
      </c>
      <c r="G115" s="31">
        <v>833</v>
      </c>
      <c r="H115" s="120" t="s">
        <v>886</v>
      </c>
      <c r="I115" s="92" t="s">
        <v>53</v>
      </c>
    </row>
    <row r="116" spans="1:10" ht="33" customHeight="1" x14ac:dyDescent="0.2">
      <c r="A116" s="228">
        <f t="shared" si="3"/>
        <v>108</v>
      </c>
      <c r="B116" s="28" t="s">
        <v>1027</v>
      </c>
      <c r="C116" s="95" t="s">
        <v>917</v>
      </c>
      <c r="D116" s="233">
        <v>2019.04</v>
      </c>
      <c r="E116" s="111" t="s">
        <v>622</v>
      </c>
      <c r="F116" s="31">
        <v>1735</v>
      </c>
      <c r="G116" s="31">
        <v>3739</v>
      </c>
      <c r="H116" s="120" t="s">
        <v>1028</v>
      </c>
      <c r="I116" s="92" t="s">
        <v>53</v>
      </c>
    </row>
    <row r="117" spans="1:10" ht="33" customHeight="1" x14ac:dyDescent="0.2">
      <c r="A117" s="228">
        <f t="shared" si="3"/>
        <v>109</v>
      </c>
      <c r="B117" s="28" t="s">
        <v>635</v>
      </c>
      <c r="C117" s="95" t="s">
        <v>955</v>
      </c>
      <c r="D117" s="233">
        <v>2019.05</v>
      </c>
      <c r="E117" s="111" t="s">
        <v>521</v>
      </c>
      <c r="F117" s="31">
        <v>1746</v>
      </c>
      <c r="G117" s="31">
        <v>3515</v>
      </c>
      <c r="H117" s="91" t="s">
        <v>43</v>
      </c>
      <c r="I117" s="92" t="s">
        <v>53</v>
      </c>
    </row>
    <row r="118" spans="1:10" ht="33" customHeight="1" x14ac:dyDescent="0.2">
      <c r="A118" s="228">
        <f t="shared" si="3"/>
        <v>110</v>
      </c>
      <c r="B118" s="28" t="s">
        <v>1029</v>
      </c>
      <c r="C118" s="95" t="s">
        <v>1030</v>
      </c>
      <c r="D118" s="233">
        <v>2019.06</v>
      </c>
      <c r="E118" s="111" t="s">
        <v>643</v>
      </c>
      <c r="F118" s="31">
        <v>2138</v>
      </c>
      <c r="G118" s="31">
        <v>4539</v>
      </c>
      <c r="H118" s="120" t="s">
        <v>1031</v>
      </c>
      <c r="I118" s="92" t="s">
        <v>35</v>
      </c>
    </row>
    <row r="119" spans="1:10" ht="33" customHeight="1" x14ac:dyDescent="0.2">
      <c r="A119" s="228">
        <f t="shared" si="3"/>
        <v>111</v>
      </c>
      <c r="B119" s="28" t="s">
        <v>1032</v>
      </c>
      <c r="C119" s="95" t="s">
        <v>912</v>
      </c>
      <c r="D119" s="233">
        <v>2019.06</v>
      </c>
      <c r="E119" s="111" t="s">
        <v>647</v>
      </c>
      <c r="F119" s="31">
        <v>3189</v>
      </c>
      <c r="G119" s="31">
        <v>6160</v>
      </c>
      <c r="H119" s="120" t="s">
        <v>928</v>
      </c>
      <c r="I119" s="92" t="s">
        <v>35</v>
      </c>
    </row>
    <row r="120" spans="1:10" ht="33" customHeight="1" x14ac:dyDescent="0.2">
      <c r="A120" s="228">
        <f t="shared" si="3"/>
        <v>112</v>
      </c>
      <c r="B120" s="28" t="s">
        <v>1033</v>
      </c>
      <c r="C120" s="89" t="s">
        <v>921</v>
      </c>
      <c r="D120" s="233">
        <v>2019.06</v>
      </c>
      <c r="E120" s="111" t="s">
        <v>649</v>
      </c>
      <c r="F120" s="31">
        <v>1355</v>
      </c>
      <c r="G120" s="31">
        <v>2847</v>
      </c>
      <c r="H120" s="91" t="s">
        <v>619</v>
      </c>
      <c r="I120" s="92" t="s">
        <v>35</v>
      </c>
    </row>
    <row r="121" spans="1:10" ht="33" customHeight="1" x14ac:dyDescent="0.2">
      <c r="A121" s="228">
        <f t="shared" si="3"/>
        <v>113</v>
      </c>
      <c r="B121" s="28" t="s">
        <v>1034</v>
      </c>
      <c r="C121" s="89" t="s">
        <v>921</v>
      </c>
      <c r="D121" s="233">
        <v>2019.07</v>
      </c>
      <c r="E121" s="111" t="s">
        <v>656</v>
      </c>
      <c r="F121" s="31">
        <v>1393</v>
      </c>
      <c r="G121" s="31">
        <v>2961</v>
      </c>
      <c r="H121" s="120" t="s">
        <v>1035</v>
      </c>
      <c r="I121" s="92" t="s">
        <v>35</v>
      </c>
    </row>
    <row r="122" spans="1:10" ht="33" customHeight="1" x14ac:dyDescent="0.2">
      <c r="A122" s="228">
        <f t="shared" si="3"/>
        <v>114</v>
      </c>
      <c r="B122" s="28" t="s">
        <v>1036</v>
      </c>
      <c r="C122" s="89" t="s">
        <v>921</v>
      </c>
      <c r="D122" s="233">
        <v>2019.09</v>
      </c>
      <c r="E122" s="111" t="s">
        <v>681</v>
      </c>
      <c r="F122" s="31">
        <v>429</v>
      </c>
      <c r="G122" s="31">
        <v>603</v>
      </c>
      <c r="H122" s="91" t="s">
        <v>43</v>
      </c>
      <c r="I122" s="92" t="s">
        <v>53</v>
      </c>
    </row>
    <row r="123" spans="1:10" ht="33" customHeight="1" x14ac:dyDescent="0.2">
      <c r="A123" s="228">
        <f t="shared" si="3"/>
        <v>115</v>
      </c>
      <c r="B123" s="28" t="s">
        <v>1026</v>
      </c>
      <c r="C123" s="89" t="s">
        <v>921</v>
      </c>
      <c r="D123" s="233">
        <v>2019.09</v>
      </c>
      <c r="E123" s="111" t="s">
        <v>625</v>
      </c>
      <c r="F123" s="31">
        <v>324</v>
      </c>
      <c r="G123" s="31">
        <v>832</v>
      </c>
      <c r="H123" s="120" t="s">
        <v>928</v>
      </c>
      <c r="I123" s="92" t="s">
        <v>53</v>
      </c>
    </row>
    <row r="124" spans="1:10" ht="33" customHeight="1" x14ac:dyDescent="0.2">
      <c r="A124" s="228">
        <f t="shared" si="3"/>
        <v>116</v>
      </c>
      <c r="B124" s="28" t="s">
        <v>1037</v>
      </c>
      <c r="C124" s="89" t="s">
        <v>921</v>
      </c>
      <c r="D124" s="233">
        <v>2019.09</v>
      </c>
      <c r="E124" s="111" t="s">
        <v>690</v>
      </c>
      <c r="F124" s="31">
        <v>775</v>
      </c>
      <c r="G124" s="31">
        <v>2013</v>
      </c>
      <c r="H124" s="120" t="s">
        <v>905</v>
      </c>
      <c r="I124" s="92" t="s">
        <v>53</v>
      </c>
    </row>
    <row r="125" spans="1:10" ht="33" customHeight="1" x14ac:dyDescent="0.2">
      <c r="A125" s="228">
        <f t="shared" si="3"/>
        <v>117</v>
      </c>
      <c r="B125" s="28" t="s">
        <v>1038</v>
      </c>
      <c r="C125" s="95" t="s">
        <v>993</v>
      </c>
      <c r="D125" s="233" t="s">
        <v>1039</v>
      </c>
      <c r="E125" s="111" t="s">
        <v>628</v>
      </c>
      <c r="F125" s="31">
        <v>1327</v>
      </c>
      <c r="G125" s="31">
        <v>3119</v>
      </c>
      <c r="H125" s="91" t="s">
        <v>43</v>
      </c>
      <c r="I125" s="92" t="s">
        <v>53</v>
      </c>
      <c r="J125" s="27" t="s">
        <v>911</v>
      </c>
    </row>
    <row r="126" spans="1:10" ht="33" customHeight="1" x14ac:dyDescent="0.2">
      <c r="A126" s="228">
        <f t="shared" si="3"/>
        <v>118</v>
      </c>
      <c r="B126" s="28" t="s">
        <v>1040</v>
      </c>
      <c r="C126" s="95" t="s">
        <v>1021</v>
      </c>
      <c r="D126" s="233" t="s">
        <v>1039</v>
      </c>
      <c r="E126" s="111" t="s">
        <v>319</v>
      </c>
      <c r="F126" s="31">
        <v>2027</v>
      </c>
      <c r="G126" s="31">
        <v>4715</v>
      </c>
      <c r="H126" s="120" t="s">
        <v>905</v>
      </c>
      <c r="I126" s="92" t="s">
        <v>53</v>
      </c>
    </row>
    <row r="127" spans="1:10" ht="33" customHeight="1" x14ac:dyDescent="0.2">
      <c r="A127" s="228">
        <f t="shared" si="3"/>
        <v>119</v>
      </c>
      <c r="B127" s="28" t="s">
        <v>1041</v>
      </c>
      <c r="C127" s="89" t="s">
        <v>912</v>
      </c>
      <c r="D127" s="233">
        <v>2019.11</v>
      </c>
      <c r="E127" s="111" t="s">
        <v>697</v>
      </c>
      <c r="F127" s="31">
        <v>2322</v>
      </c>
      <c r="G127" s="31">
        <v>4801</v>
      </c>
      <c r="H127" s="91" t="s">
        <v>43</v>
      </c>
      <c r="I127" s="92" t="s">
        <v>53</v>
      </c>
    </row>
    <row r="128" spans="1:10" ht="33" customHeight="1" x14ac:dyDescent="0.2">
      <c r="A128" s="228">
        <f t="shared" si="3"/>
        <v>120</v>
      </c>
      <c r="B128" s="28" t="s">
        <v>760</v>
      </c>
      <c r="C128" s="89" t="s">
        <v>761</v>
      </c>
      <c r="D128" s="233">
        <v>2020.04</v>
      </c>
      <c r="E128" s="111" t="s">
        <v>762</v>
      </c>
      <c r="F128" s="31">
        <v>2622</v>
      </c>
      <c r="G128" s="31">
        <v>6304</v>
      </c>
      <c r="H128" s="91" t="s">
        <v>43</v>
      </c>
      <c r="I128" s="92" t="s">
        <v>53</v>
      </c>
      <c r="J128" s="27" t="s">
        <v>1042</v>
      </c>
    </row>
    <row r="129" spans="1:238" s="3" customFormat="1" ht="33" customHeight="1" x14ac:dyDescent="0.2">
      <c r="A129" s="228">
        <f t="shared" si="3"/>
        <v>121</v>
      </c>
      <c r="B129" s="22" t="s">
        <v>1043</v>
      </c>
      <c r="C129" s="47" t="s">
        <v>761</v>
      </c>
      <c r="D129" s="235">
        <v>2020.07</v>
      </c>
      <c r="E129" s="23" t="s">
        <v>659</v>
      </c>
      <c r="F129" s="24">
        <v>1572</v>
      </c>
      <c r="G129" s="24">
        <v>3332</v>
      </c>
      <c r="H129" s="29" t="s">
        <v>43</v>
      </c>
      <c r="I129" s="26" t="s">
        <v>53</v>
      </c>
      <c r="J129" s="27" t="s">
        <v>1042</v>
      </c>
      <c r="K129" s="236"/>
    </row>
    <row r="130" spans="1:238" s="3" customFormat="1" ht="33" customHeight="1" x14ac:dyDescent="0.2">
      <c r="A130" s="228">
        <f t="shared" si="3"/>
        <v>122</v>
      </c>
      <c r="B130" s="22" t="s">
        <v>1044</v>
      </c>
      <c r="C130" s="22" t="s">
        <v>761</v>
      </c>
      <c r="D130" s="235">
        <v>2020.07</v>
      </c>
      <c r="E130" s="23" t="s">
        <v>792</v>
      </c>
      <c r="F130" s="24">
        <v>1256</v>
      </c>
      <c r="G130" s="24">
        <v>2336</v>
      </c>
      <c r="H130" s="91" t="s">
        <v>928</v>
      </c>
      <c r="I130" s="26" t="s">
        <v>53</v>
      </c>
      <c r="J130" s="27" t="s">
        <v>1045</v>
      </c>
      <c r="K130" s="236"/>
    </row>
    <row r="131" spans="1:238" s="3" customFormat="1" ht="33" customHeight="1" x14ac:dyDescent="0.2">
      <c r="A131" s="228">
        <f t="shared" si="3"/>
        <v>123</v>
      </c>
      <c r="B131" s="22" t="s">
        <v>1046</v>
      </c>
      <c r="C131" s="47" t="s">
        <v>761</v>
      </c>
      <c r="D131" s="235">
        <v>2020.07</v>
      </c>
      <c r="E131" s="23" t="s">
        <v>781</v>
      </c>
      <c r="F131" s="24">
        <v>481</v>
      </c>
      <c r="G131" s="24">
        <v>934</v>
      </c>
      <c r="H131" s="91" t="s">
        <v>1035</v>
      </c>
      <c r="I131" s="26" t="s">
        <v>53</v>
      </c>
      <c r="J131" s="27" t="s">
        <v>1047</v>
      </c>
      <c r="K131" s="236"/>
    </row>
    <row r="132" spans="1:238" s="3" customFormat="1" ht="33" customHeight="1" x14ac:dyDescent="0.2">
      <c r="A132" s="228">
        <f t="shared" si="3"/>
        <v>124</v>
      </c>
      <c r="B132" s="22" t="s">
        <v>1048</v>
      </c>
      <c r="C132" s="22" t="s">
        <v>761</v>
      </c>
      <c r="D132" s="235">
        <v>2020.07</v>
      </c>
      <c r="E132" s="23" t="s">
        <v>625</v>
      </c>
      <c r="F132" s="24">
        <v>1501</v>
      </c>
      <c r="G132" s="24">
        <v>3561</v>
      </c>
      <c r="H132" s="91" t="s">
        <v>886</v>
      </c>
      <c r="I132" s="26" t="s">
        <v>53</v>
      </c>
      <c r="J132" s="27" t="s">
        <v>1049</v>
      </c>
      <c r="K132" s="236"/>
    </row>
    <row r="133" spans="1:238" s="3" customFormat="1" ht="33" customHeight="1" x14ac:dyDescent="0.2">
      <c r="A133" s="228">
        <f t="shared" si="3"/>
        <v>125</v>
      </c>
      <c r="B133" s="22" t="s">
        <v>813</v>
      </c>
      <c r="C133" s="22" t="s">
        <v>761</v>
      </c>
      <c r="D133" s="235">
        <v>2020.09</v>
      </c>
      <c r="E133" s="23" t="s">
        <v>668</v>
      </c>
      <c r="F133" s="24">
        <v>2313</v>
      </c>
      <c r="G133" s="24">
        <v>5547</v>
      </c>
      <c r="H133" s="29" t="s">
        <v>43</v>
      </c>
      <c r="I133" s="26" t="s">
        <v>53</v>
      </c>
      <c r="J133" s="27" t="s">
        <v>801</v>
      </c>
      <c r="K133" s="236"/>
    </row>
    <row r="134" spans="1:238" s="3" customFormat="1" ht="33" customHeight="1" x14ac:dyDescent="0.2">
      <c r="A134" s="228">
        <f t="shared" si="3"/>
        <v>126</v>
      </c>
      <c r="B134" s="22" t="s">
        <v>814</v>
      </c>
      <c r="C134" s="22" t="s">
        <v>761</v>
      </c>
      <c r="D134" s="235">
        <v>2020.09</v>
      </c>
      <c r="E134" s="23" t="s">
        <v>815</v>
      </c>
      <c r="F134" s="24">
        <v>3648</v>
      </c>
      <c r="G134" s="24">
        <v>7341</v>
      </c>
      <c r="H134" s="91" t="s">
        <v>719</v>
      </c>
      <c r="I134" s="26" t="s">
        <v>53</v>
      </c>
      <c r="J134" s="27" t="s">
        <v>801</v>
      </c>
      <c r="K134" s="236"/>
    </row>
    <row r="135" spans="1:238" s="27" customFormat="1" ht="33" customHeight="1" x14ac:dyDescent="0.2">
      <c r="A135" s="228">
        <f t="shared" si="3"/>
        <v>127</v>
      </c>
      <c r="B135" s="22" t="s">
        <v>1050</v>
      </c>
      <c r="C135" s="47" t="s">
        <v>761</v>
      </c>
      <c r="D135" s="235" t="s">
        <v>1051</v>
      </c>
      <c r="E135" s="23" t="s">
        <v>821</v>
      </c>
      <c r="F135" s="24">
        <v>3013</v>
      </c>
      <c r="G135" s="24">
        <v>6477</v>
      </c>
      <c r="H135" s="91" t="s">
        <v>54</v>
      </c>
      <c r="I135" s="26" t="s">
        <v>53</v>
      </c>
      <c r="J135" s="27" t="s">
        <v>801</v>
      </c>
      <c r="K135" s="15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</row>
    <row r="136" spans="1:238" s="27" customFormat="1" ht="33" customHeight="1" x14ac:dyDescent="0.2">
      <c r="A136" s="228">
        <f t="shared" si="3"/>
        <v>128</v>
      </c>
      <c r="B136" s="22" t="s">
        <v>1052</v>
      </c>
      <c r="C136" s="47" t="s">
        <v>761</v>
      </c>
      <c r="D136" s="235">
        <v>2020.11</v>
      </c>
      <c r="E136" s="23" t="s">
        <v>1053</v>
      </c>
      <c r="F136" s="24">
        <v>1318</v>
      </c>
      <c r="G136" s="24">
        <v>2534</v>
      </c>
      <c r="H136" s="29" t="s">
        <v>719</v>
      </c>
      <c r="I136" s="26" t="s">
        <v>53</v>
      </c>
      <c r="K136" s="15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</row>
    <row r="137" spans="1:238" s="27" customFormat="1" ht="33" customHeight="1" x14ac:dyDescent="0.2">
      <c r="A137" s="228">
        <f t="shared" si="3"/>
        <v>129</v>
      </c>
      <c r="B137" s="22" t="s">
        <v>1054</v>
      </c>
      <c r="C137" s="22" t="s">
        <v>761</v>
      </c>
      <c r="D137" s="235">
        <v>2020.11</v>
      </c>
      <c r="E137" s="23" t="s">
        <v>770</v>
      </c>
      <c r="F137" s="24">
        <v>1776</v>
      </c>
      <c r="G137" s="24">
        <v>4120</v>
      </c>
      <c r="H137" s="29" t="s">
        <v>57</v>
      </c>
      <c r="I137" s="26" t="s">
        <v>53</v>
      </c>
      <c r="J137" s="27" t="s">
        <v>801</v>
      </c>
      <c r="K137" s="15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</row>
    <row r="138" spans="1:238" s="27" customFormat="1" ht="33" customHeight="1" x14ac:dyDescent="0.2">
      <c r="A138" s="228">
        <f t="shared" si="3"/>
        <v>130</v>
      </c>
      <c r="B138" s="22" t="s">
        <v>1055</v>
      </c>
      <c r="C138" s="47" t="s">
        <v>761</v>
      </c>
      <c r="D138" s="235">
        <v>2020.11</v>
      </c>
      <c r="E138" s="23" t="s">
        <v>668</v>
      </c>
      <c r="F138" s="24">
        <v>16</v>
      </c>
      <c r="G138" s="24">
        <v>27</v>
      </c>
      <c r="H138" s="29" t="s">
        <v>579</v>
      </c>
      <c r="I138" s="26" t="s">
        <v>53</v>
      </c>
      <c r="K138" s="15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</row>
    <row r="139" spans="1:238" s="27" customFormat="1" ht="33" customHeight="1" x14ac:dyDescent="0.2">
      <c r="A139" s="228">
        <f t="shared" si="3"/>
        <v>131</v>
      </c>
      <c r="B139" s="47" t="s">
        <v>2724</v>
      </c>
      <c r="C139" s="47" t="s">
        <v>761</v>
      </c>
      <c r="D139" s="223">
        <v>2020.12</v>
      </c>
      <c r="E139" s="48" t="s">
        <v>2725</v>
      </c>
      <c r="F139" s="49">
        <v>789</v>
      </c>
      <c r="G139" s="49">
        <v>2015</v>
      </c>
      <c r="H139" s="50" t="s">
        <v>54</v>
      </c>
      <c r="I139" s="156" t="s">
        <v>53</v>
      </c>
      <c r="J139" s="27" t="s">
        <v>801</v>
      </c>
      <c r="K139" s="15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</row>
    <row r="140" spans="1:238" s="27" customFormat="1" ht="33" customHeight="1" x14ac:dyDescent="0.2">
      <c r="A140" s="228">
        <f t="shared" si="3"/>
        <v>132</v>
      </c>
      <c r="B140" s="47" t="s">
        <v>2738</v>
      </c>
      <c r="C140" s="47" t="s">
        <v>761</v>
      </c>
      <c r="D140" s="47" t="s">
        <v>2739</v>
      </c>
      <c r="E140" s="48" t="s">
        <v>160</v>
      </c>
      <c r="F140" s="49">
        <v>2394</v>
      </c>
      <c r="G140" s="49">
        <v>5255</v>
      </c>
      <c r="H140" s="50" t="s">
        <v>719</v>
      </c>
      <c r="I140" s="156" t="s">
        <v>53</v>
      </c>
      <c r="J140" s="27" t="s">
        <v>801</v>
      </c>
      <c r="K140" s="15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</row>
    <row r="141" spans="1:238" s="27" customFormat="1" ht="33" customHeight="1" x14ac:dyDescent="0.2">
      <c r="A141" s="228">
        <f t="shared" si="3"/>
        <v>133</v>
      </c>
      <c r="B141" s="47" t="s">
        <v>2740</v>
      </c>
      <c r="C141" s="47" t="s">
        <v>761</v>
      </c>
      <c r="D141" s="47" t="s">
        <v>2739</v>
      </c>
      <c r="E141" s="48" t="s">
        <v>405</v>
      </c>
      <c r="F141" s="49">
        <v>1173</v>
      </c>
      <c r="G141" s="49">
        <v>2543</v>
      </c>
      <c r="H141" s="50" t="s">
        <v>43</v>
      </c>
      <c r="I141" s="156" t="s">
        <v>53</v>
      </c>
      <c r="J141" s="27" t="s">
        <v>801</v>
      </c>
      <c r="K141" s="15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</row>
    <row r="142" spans="1:238" s="27" customFormat="1" ht="33" customHeight="1" x14ac:dyDescent="0.2">
      <c r="A142" s="228">
        <f t="shared" si="3"/>
        <v>134</v>
      </c>
      <c r="B142" s="47" t="s">
        <v>2741</v>
      </c>
      <c r="C142" s="47" t="s">
        <v>761</v>
      </c>
      <c r="D142" s="47" t="s">
        <v>2739</v>
      </c>
      <c r="E142" s="48" t="s">
        <v>2742</v>
      </c>
      <c r="F142" s="49">
        <v>916</v>
      </c>
      <c r="G142" s="49">
        <v>1796</v>
      </c>
      <c r="H142" s="50" t="s">
        <v>43</v>
      </c>
      <c r="I142" s="156" t="s">
        <v>53</v>
      </c>
      <c r="J142" s="27" t="s">
        <v>801</v>
      </c>
      <c r="K142" s="15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</row>
    <row r="143" spans="1:238" s="27" customFormat="1" ht="33" customHeight="1" x14ac:dyDescent="0.2">
      <c r="A143" s="228">
        <f t="shared" si="3"/>
        <v>135</v>
      </c>
      <c r="B143" s="47" t="s">
        <v>2756</v>
      </c>
      <c r="C143" s="47" t="s">
        <v>761</v>
      </c>
      <c r="D143" s="47" t="s">
        <v>2752</v>
      </c>
      <c r="E143" s="48" t="s">
        <v>762</v>
      </c>
      <c r="F143" s="49">
        <v>2702</v>
      </c>
      <c r="G143" s="49">
        <v>4995</v>
      </c>
      <c r="H143" s="50" t="s">
        <v>2</v>
      </c>
      <c r="I143" s="156" t="s">
        <v>53</v>
      </c>
      <c r="J143" s="27" t="s">
        <v>801</v>
      </c>
      <c r="K143" s="15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</row>
    <row r="144" spans="1:238" s="27" customFormat="1" ht="33" customHeight="1" x14ac:dyDescent="0.2">
      <c r="A144" s="228">
        <f t="shared" si="3"/>
        <v>136</v>
      </c>
      <c r="B144" s="47" t="s">
        <v>2757</v>
      </c>
      <c r="C144" s="47" t="s">
        <v>761</v>
      </c>
      <c r="D144" s="47" t="s">
        <v>2752</v>
      </c>
      <c r="E144" s="48" t="s">
        <v>306</v>
      </c>
      <c r="F144" s="49">
        <v>940</v>
      </c>
      <c r="G144" s="49">
        <v>1338</v>
      </c>
      <c r="H144" s="50" t="s">
        <v>43</v>
      </c>
      <c r="I144" s="156" t="s">
        <v>53</v>
      </c>
      <c r="J144" s="27" t="s">
        <v>802</v>
      </c>
      <c r="K144" s="15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</row>
    <row r="145" spans="1:238" s="27" customFormat="1" ht="33" customHeight="1" x14ac:dyDescent="0.2">
      <c r="A145" s="228">
        <f t="shared" si="3"/>
        <v>137</v>
      </c>
      <c r="B145" s="47" t="s">
        <v>2758</v>
      </c>
      <c r="C145" s="47" t="s">
        <v>761</v>
      </c>
      <c r="D145" s="47" t="s">
        <v>2752</v>
      </c>
      <c r="E145" s="48" t="s">
        <v>2759</v>
      </c>
      <c r="F145" s="49">
        <v>483</v>
      </c>
      <c r="G145" s="49">
        <v>1091</v>
      </c>
      <c r="H145" s="50" t="s">
        <v>43</v>
      </c>
      <c r="I145" s="156" t="s">
        <v>53</v>
      </c>
      <c r="K145" s="15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</row>
    <row r="146" spans="1:238" s="27" customFormat="1" ht="33" customHeight="1" x14ac:dyDescent="0.2">
      <c r="A146" s="356" t="s">
        <v>1056</v>
      </c>
      <c r="B146" s="357"/>
      <c r="C146" s="357"/>
      <c r="D146" s="357"/>
      <c r="E146" s="357"/>
      <c r="F146" s="357"/>
      <c r="G146" s="357"/>
      <c r="H146" s="357"/>
      <c r="I146" s="357"/>
      <c r="J146" s="358"/>
      <c r="K146" s="15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</row>
    <row r="147" spans="1:238" s="27" customFormat="1" ht="33" customHeight="1" x14ac:dyDescent="0.2">
      <c r="A147" s="21">
        <f>ROW()-9</f>
        <v>138</v>
      </c>
      <c r="B147" s="22" t="s">
        <v>1057</v>
      </c>
      <c r="C147" s="54" t="s">
        <v>1058</v>
      </c>
      <c r="D147" s="235">
        <v>2012.09</v>
      </c>
      <c r="E147" s="23" t="s">
        <v>126</v>
      </c>
      <c r="F147" s="24">
        <v>6733</v>
      </c>
      <c r="G147" s="24">
        <v>10466</v>
      </c>
      <c r="H147" s="29" t="s">
        <v>936</v>
      </c>
      <c r="I147" s="26" t="s">
        <v>53</v>
      </c>
      <c r="K147" s="15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</row>
    <row r="148" spans="1:238" s="27" customFormat="1" ht="33" customHeight="1" x14ac:dyDescent="0.2">
      <c r="A148" s="21">
        <f t="shared" ref="A148:A157" si="4">ROW()-9</f>
        <v>139</v>
      </c>
      <c r="B148" s="35" t="s">
        <v>1059</v>
      </c>
      <c r="C148" s="54" t="s">
        <v>1060</v>
      </c>
      <c r="D148" s="237">
        <v>2015.06</v>
      </c>
      <c r="E148" s="160" t="s">
        <v>273</v>
      </c>
      <c r="F148" s="161">
        <v>1004</v>
      </c>
      <c r="G148" s="161">
        <v>1896</v>
      </c>
      <c r="H148" s="32" t="s">
        <v>930</v>
      </c>
      <c r="I148" s="163" t="s">
        <v>53</v>
      </c>
      <c r="J148" s="46" t="s">
        <v>1061</v>
      </c>
      <c r="K148" s="15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</row>
    <row r="149" spans="1:238" s="27" customFormat="1" ht="33" customHeight="1" x14ac:dyDescent="0.2">
      <c r="A149" s="21">
        <f t="shared" si="4"/>
        <v>140</v>
      </c>
      <c r="B149" s="41" t="s">
        <v>1062</v>
      </c>
      <c r="C149" s="41" t="s">
        <v>906</v>
      </c>
      <c r="D149" s="232">
        <v>2016.09</v>
      </c>
      <c r="E149" s="164" t="s">
        <v>174</v>
      </c>
      <c r="F149" s="108">
        <v>664</v>
      </c>
      <c r="G149" s="108">
        <v>1328</v>
      </c>
      <c r="H149" s="32" t="s">
        <v>42</v>
      </c>
      <c r="I149" s="196" t="s">
        <v>53</v>
      </c>
      <c r="J149" s="46"/>
      <c r="K149" s="15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</row>
    <row r="150" spans="1:238" s="27" customFormat="1" ht="33" customHeight="1" x14ac:dyDescent="0.2">
      <c r="A150" s="21">
        <f t="shared" si="4"/>
        <v>141</v>
      </c>
      <c r="B150" s="28" t="s">
        <v>1063</v>
      </c>
      <c r="C150" s="66" t="s">
        <v>906</v>
      </c>
      <c r="D150" s="233">
        <v>2016.11</v>
      </c>
      <c r="E150" s="30" t="s">
        <v>157</v>
      </c>
      <c r="F150" s="77">
        <v>212</v>
      </c>
      <c r="G150" s="185">
        <v>127</v>
      </c>
      <c r="H150" s="65" t="s">
        <v>1064</v>
      </c>
      <c r="I150" s="64" t="s">
        <v>1065</v>
      </c>
      <c r="J150" s="46" t="s">
        <v>1066</v>
      </c>
      <c r="K150" s="15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</row>
    <row r="151" spans="1:238" s="27" customFormat="1" ht="33" customHeight="1" x14ac:dyDescent="0.2">
      <c r="A151" s="21">
        <f t="shared" si="4"/>
        <v>142</v>
      </c>
      <c r="B151" s="28" t="s">
        <v>1067</v>
      </c>
      <c r="C151" s="28" t="s">
        <v>1056</v>
      </c>
      <c r="D151" s="233">
        <v>2017.02</v>
      </c>
      <c r="E151" s="30" t="s">
        <v>157</v>
      </c>
      <c r="F151" s="77">
        <v>827</v>
      </c>
      <c r="G151" s="31">
        <v>857</v>
      </c>
      <c r="H151" s="32" t="s">
        <v>1064</v>
      </c>
      <c r="I151" s="33" t="s">
        <v>1064</v>
      </c>
      <c r="J151" s="46"/>
      <c r="K151" s="15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</row>
    <row r="152" spans="1:238" s="27" customFormat="1" ht="33" customHeight="1" x14ac:dyDescent="0.2">
      <c r="A152" s="21">
        <f t="shared" si="4"/>
        <v>143</v>
      </c>
      <c r="B152" s="79" t="s">
        <v>1068</v>
      </c>
      <c r="C152" s="54" t="s">
        <v>1060</v>
      </c>
      <c r="D152" s="233">
        <v>2017.07</v>
      </c>
      <c r="E152" s="30" t="s">
        <v>103</v>
      </c>
      <c r="F152" s="31">
        <v>160</v>
      </c>
      <c r="G152" s="31">
        <v>788</v>
      </c>
      <c r="H152" s="32" t="s">
        <v>1069</v>
      </c>
      <c r="I152" s="33" t="s">
        <v>53</v>
      </c>
      <c r="J152" s="46" t="s">
        <v>1070</v>
      </c>
      <c r="K152" s="1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</row>
    <row r="153" spans="1:238" s="27" customFormat="1" ht="33" customHeight="1" x14ac:dyDescent="0.2">
      <c r="A153" s="21">
        <f t="shared" si="4"/>
        <v>144</v>
      </c>
      <c r="B153" s="79" t="s">
        <v>1071</v>
      </c>
      <c r="C153" s="28" t="s">
        <v>1058</v>
      </c>
      <c r="D153" s="233">
        <v>2017.09</v>
      </c>
      <c r="E153" s="30" t="s">
        <v>1072</v>
      </c>
      <c r="F153" s="31">
        <v>1296</v>
      </c>
      <c r="G153" s="31">
        <v>3023</v>
      </c>
      <c r="H153" s="32" t="s">
        <v>43</v>
      </c>
      <c r="I153" s="33" t="s">
        <v>53</v>
      </c>
      <c r="J153" s="46"/>
      <c r="K153" s="1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</row>
    <row r="154" spans="1:238" s="27" customFormat="1" ht="33" customHeight="1" x14ac:dyDescent="0.2">
      <c r="A154" s="21">
        <f t="shared" si="4"/>
        <v>145</v>
      </c>
      <c r="B154" s="79" t="s">
        <v>1073</v>
      </c>
      <c r="C154" s="54" t="s">
        <v>906</v>
      </c>
      <c r="D154" s="233">
        <v>2018.04</v>
      </c>
      <c r="E154" s="80" t="s">
        <v>540</v>
      </c>
      <c r="F154" s="31">
        <v>1953</v>
      </c>
      <c r="G154" s="31">
        <v>4262</v>
      </c>
      <c r="H154" s="32" t="s">
        <v>957</v>
      </c>
      <c r="I154" s="33" t="s">
        <v>1074</v>
      </c>
      <c r="J154" s="46" t="s">
        <v>1075</v>
      </c>
      <c r="K154" s="1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</row>
    <row r="155" spans="1:238" s="27" customFormat="1" ht="33" customHeight="1" x14ac:dyDescent="0.2">
      <c r="A155" s="21">
        <f t="shared" si="4"/>
        <v>146</v>
      </c>
      <c r="B155" s="28" t="s">
        <v>1076</v>
      </c>
      <c r="C155" s="28" t="s">
        <v>1077</v>
      </c>
      <c r="D155" s="233">
        <v>2018.08</v>
      </c>
      <c r="E155" s="112" t="s">
        <v>557</v>
      </c>
      <c r="F155" s="31">
        <v>6033</v>
      </c>
      <c r="G155" s="31">
        <v>9483</v>
      </c>
      <c r="H155" s="32" t="s">
        <v>1078</v>
      </c>
      <c r="I155" s="33" t="s">
        <v>883</v>
      </c>
      <c r="J155" s="46" t="s">
        <v>1070</v>
      </c>
      <c r="K155" s="15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</row>
    <row r="156" spans="1:238" s="27" customFormat="1" ht="33" customHeight="1" x14ac:dyDescent="0.2">
      <c r="A156" s="21">
        <f t="shared" si="4"/>
        <v>147</v>
      </c>
      <c r="B156" s="22" t="s">
        <v>1079</v>
      </c>
      <c r="C156" s="47" t="s">
        <v>1080</v>
      </c>
      <c r="D156" s="235">
        <v>2020.11</v>
      </c>
      <c r="E156" s="23" t="s">
        <v>1081</v>
      </c>
      <c r="F156" s="24">
        <v>726</v>
      </c>
      <c r="G156" s="24">
        <v>1544</v>
      </c>
      <c r="H156" s="29" t="s">
        <v>43</v>
      </c>
      <c r="I156" s="26" t="s">
        <v>53</v>
      </c>
      <c r="K156" s="15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</row>
    <row r="157" spans="1:238" s="27" customFormat="1" ht="33" customHeight="1" x14ac:dyDescent="0.2">
      <c r="A157" s="21">
        <f t="shared" si="4"/>
        <v>148</v>
      </c>
      <c r="B157" s="47" t="s">
        <v>2754</v>
      </c>
      <c r="C157" s="47" t="s">
        <v>1080</v>
      </c>
      <c r="D157" s="47" t="s">
        <v>2752</v>
      </c>
      <c r="E157" s="48" t="s">
        <v>322</v>
      </c>
      <c r="F157" s="49">
        <v>5307</v>
      </c>
      <c r="G157" s="49">
        <v>7661</v>
      </c>
      <c r="H157" s="50" t="s">
        <v>43</v>
      </c>
      <c r="I157" s="156" t="s">
        <v>53</v>
      </c>
      <c r="J157" s="27" t="s">
        <v>2755</v>
      </c>
      <c r="K157" s="15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</row>
    <row r="158" spans="1:238" s="27" customFormat="1" ht="33" customHeight="1" x14ac:dyDescent="0.2">
      <c r="A158" s="356" t="s">
        <v>548</v>
      </c>
      <c r="B158" s="357"/>
      <c r="C158" s="357"/>
      <c r="D158" s="357"/>
      <c r="E158" s="357"/>
      <c r="F158" s="357"/>
      <c r="G158" s="357"/>
      <c r="H158" s="357"/>
      <c r="I158" s="357"/>
      <c r="J158" s="358"/>
      <c r="K158" s="15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</row>
    <row r="159" spans="1:238" ht="33" customHeight="1" x14ac:dyDescent="0.2">
      <c r="A159" s="228">
        <f>ROW()-10</f>
        <v>149</v>
      </c>
      <c r="B159" s="47" t="s">
        <v>1082</v>
      </c>
      <c r="C159" s="28" t="s">
        <v>1083</v>
      </c>
      <c r="D159" s="223">
        <v>2013.12</v>
      </c>
      <c r="E159" s="48" t="s">
        <v>83</v>
      </c>
      <c r="F159" s="49">
        <v>528</v>
      </c>
      <c r="G159" s="49">
        <v>1197</v>
      </c>
      <c r="H159" s="50" t="s">
        <v>1084</v>
      </c>
      <c r="I159" s="51" t="s">
        <v>1085</v>
      </c>
    </row>
    <row r="160" spans="1:238" s="27" customFormat="1" ht="33" customHeight="1" x14ac:dyDescent="0.2">
      <c r="A160" s="228">
        <f t="shared" ref="A160:A163" si="5">ROW()-10</f>
        <v>150</v>
      </c>
      <c r="B160" s="28" t="s">
        <v>1086</v>
      </c>
      <c r="C160" s="28" t="s">
        <v>548</v>
      </c>
      <c r="D160" s="233">
        <v>2016.03</v>
      </c>
      <c r="E160" s="30" t="s">
        <v>133</v>
      </c>
      <c r="F160" s="31">
        <v>1929</v>
      </c>
      <c r="G160" s="31">
        <v>3152</v>
      </c>
      <c r="H160" s="32" t="s">
        <v>930</v>
      </c>
      <c r="I160" s="33" t="s">
        <v>53</v>
      </c>
      <c r="J160" s="46"/>
      <c r="K160" s="15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</row>
    <row r="161" spans="1:238" s="27" customFormat="1" ht="33" customHeight="1" x14ac:dyDescent="0.2">
      <c r="A161" s="228">
        <f t="shared" si="5"/>
        <v>151</v>
      </c>
      <c r="B161" s="28" t="s">
        <v>1087</v>
      </c>
      <c r="C161" s="61" t="s">
        <v>548</v>
      </c>
      <c r="D161" s="233">
        <v>2016.11</v>
      </c>
      <c r="E161" s="30" t="s">
        <v>133</v>
      </c>
      <c r="F161" s="77">
        <v>349</v>
      </c>
      <c r="G161" s="185">
        <v>344</v>
      </c>
      <c r="H161" s="32" t="s">
        <v>42</v>
      </c>
      <c r="I161" s="64" t="s">
        <v>53</v>
      </c>
      <c r="J161" s="46"/>
      <c r="K161" s="15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</row>
    <row r="162" spans="1:238" ht="33" customHeight="1" x14ac:dyDescent="0.2">
      <c r="A162" s="228">
        <f t="shared" si="5"/>
        <v>152</v>
      </c>
      <c r="B162" s="79" t="s">
        <v>1088</v>
      </c>
      <c r="C162" s="54" t="s">
        <v>548</v>
      </c>
      <c r="D162" s="233">
        <v>2018.04</v>
      </c>
      <c r="E162" s="80" t="s">
        <v>1089</v>
      </c>
      <c r="F162" s="31">
        <v>2033</v>
      </c>
      <c r="G162" s="31">
        <v>4622</v>
      </c>
      <c r="H162" s="32" t="s">
        <v>4</v>
      </c>
      <c r="I162" s="33" t="s">
        <v>1090</v>
      </c>
      <c r="J162" s="46"/>
    </row>
    <row r="163" spans="1:238" ht="33" customHeight="1" x14ac:dyDescent="0.2">
      <c r="A163" s="228">
        <f t="shared" si="5"/>
        <v>153</v>
      </c>
      <c r="B163" s="79" t="s">
        <v>1091</v>
      </c>
      <c r="C163" s="54" t="s">
        <v>548</v>
      </c>
      <c r="D163" s="233">
        <v>2018.08</v>
      </c>
      <c r="E163" s="80" t="s">
        <v>1092</v>
      </c>
      <c r="F163" s="31">
        <v>469</v>
      </c>
      <c r="G163" s="31">
        <v>1084</v>
      </c>
      <c r="H163" s="32" t="s">
        <v>986</v>
      </c>
      <c r="I163" s="33" t="s">
        <v>32</v>
      </c>
      <c r="J163" s="46"/>
    </row>
    <row r="164" spans="1:238" s="27" customFormat="1" ht="33" customHeight="1" x14ac:dyDescent="0.2">
      <c r="A164" s="356" t="s">
        <v>34</v>
      </c>
      <c r="B164" s="357"/>
      <c r="C164" s="357"/>
      <c r="D164" s="357"/>
      <c r="E164" s="357"/>
      <c r="F164" s="357"/>
      <c r="G164" s="357"/>
      <c r="H164" s="357"/>
      <c r="I164" s="357"/>
      <c r="J164" s="358"/>
      <c r="K164" s="15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</row>
    <row r="165" spans="1:238" ht="33" customHeight="1" x14ac:dyDescent="0.2">
      <c r="A165" s="21">
        <f>ROW()-11</f>
        <v>154</v>
      </c>
      <c r="B165" s="22" t="s">
        <v>1093</v>
      </c>
      <c r="C165" s="54" t="s">
        <v>34</v>
      </c>
      <c r="D165" s="233">
        <v>2009.04</v>
      </c>
      <c r="E165" s="23" t="s">
        <v>466</v>
      </c>
      <c r="F165" s="24">
        <v>3211</v>
      </c>
      <c r="G165" s="24">
        <v>5966</v>
      </c>
      <c r="H165" s="25" t="s">
        <v>2</v>
      </c>
      <c r="I165" s="26" t="s">
        <v>53</v>
      </c>
    </row>
    <row r="166" spans="1:238" ht="33" customHeight="1" x14ac:dyDescent="0.2">
      <c r="A166" s="21">
        <f t="shared" ref="A166:A179" si="6">ROW()-11</f>
        <v>155</v>
      </c>
      <c r="B166" s="22" t="s">
        <v>1094</v>
      </c>
      <c r="C166" s="54" t="s">
        <v>33</v>
      </c>
      <c r="D166" s="233">
        <v>2009.04</v>
      </c>
      <c r="E166" s="23" t="s">
        <v>467</v>
      </c>
      <c r="F166" s="24">
        <v>2485</v>
      </c>
      <c r="G166" s="24">
        <v>5322</v>
      </c>
      <c r="H166" s="25" t="s">
        <v>2</v>
      </c>
      <c r="I166" s="26" t="s">
        <v>53</v>
      </c>
    </row>
    <row r="167" spans="1:238" ht="33" customHeight="1" x14ac:dyDescent="0.2">
      <c r="A167" s="21">
        <f t="shared" si="6"/>
        <v>156</v>
      </c>
      <c r="B167" s="22" t="s">
        <v>1095</v>
      </c>
      <c r="C167" s="28" t="s">
        <v>34</v>
      </c>
      <c r="D167" s="233">
        <v>2009.08</v>
      </c>
      <c r="E167" s="23" t="s">
        <v>114</v>
      </c>
      <c r="F167" s="24">
        <v>10008</v>
      </c>
      <c r="G167" s="24">
        <v>17868</v>
      </c>
      <c r="H167" s="32" t="s">
        <v>1096</v>
      </c>
      <c r="I167" s="26" t="s">
        <v>53</v>
      </c>
    </row>
    <row r="168" spans="1:238" ht="33" customHeight="1" x14ac:dyDescent="0.2">
      <c r="A168" s="21">
        <f t="shared" si="6"/>
        <v>157</v>
      </c>
      <c r="B168" s="22" t="s">
        <v>1097</v>
      </c>
      <c r="C168" s="47" t="s">
        <v>34</v>
      </c>
      <c r="D168" s="235">
        <v>2010.02</v>
      </c>
      <c r="E168" s="23" t="s">
        <v>477</v>
      </c>
      <c r="F168" s="24">
        <v>6090</v>
      </c>
      <c r="G168" s="24">
        <v>7812</v>
      </c>
      <c r="H168" s="29" t="s">
        <v>2</v>
      </c>
      <c r="I168" s="26" t="s">
        <v>53</v>
      </c>
    </row>
    <row r="169" spans="1:238" ht="33" customHeight="1" x14ac:dyDescent="0.2">
      <c r="A169" s="21">
        <f t="shared" si="6"/>
        <v>158</v>
      </c>
      <c r="B169" s="22" t="s">
        <v>1098</v>
      </c>
      <c r="C169" s="28" t="s">
        <v>39</v>
      </c>
      <c r="D169" s="233">
        <v>2011.04</v>
      </c>
      <c r="E169" s="23" t="s">
        <v>451</v>
      </c>
      <c r="F169" s="24">
        <v>4540</v>
      </c>
      <c r="G169" s="24">
        <v>8611</v>
      </c>
      <c r="H169" s="29" t="s">
        <v>2</v>
      </c>
      <c r="I169" s="26" t="s">
        <v>53</v>
      </c>
    </row>
    <row r="170" spans="1:238" ht="33" customHeight="1" x14ac:dyDescent="0.2">
      <c r="A170" s="21">
        <f t="shared" si="6"/>
        <v>159</v>
      </c>
      <c r="B170" s="22" t="s">
        <v>1099</v>
      </c>
      <c r="C170" s="28" t="s">
        <v>34</v>
      </c>
      <c r="D170" s="233">
        <v>2011.05</v>
      </c>
      <c r="E170" s="23" t="s">
        <v>453</v>
      </c>
      <c r="F170" s="24">
        <v>6342</v>
      </c>
      <c r="G170" s="24">
        <v>12163</v>
      </c>
      <c r="H170" s="29" t="s">
        <v>2</v>
      </c>
      <c r="I170" s="26" t="s">
        <v>53</v>
      </c>
    </row>
    <row r="171" spans="1:238" ht="33" customHeight="1" x14ac:dyDescent="0.2">
      <c r="A171" s="21">
        <f t="shared" si="6"/>
        <v>160</v>
      </c>
      <c r="B171" s="22" t="s">
        <v>1100</v>
      </c>
      <c r="C171" s="28" t="s">
        <v>817</v>
      </c>
      <c r="D171" s="233">
        <v>2011.08</v>
      </c>
      <c r="E171" s="23" t="s">
        <v>386</v>
      </c>
      <c r="F171" s="24">
        <v>3304</v>
      </c>
      <c r="G171" s="24">
        <v>4768</v>
      </c>
      <c r="H171" s="29" t="s">
        <v>849</v>
      </c>
      <c r="I171" s="26" t="s">
        <v>53</v>
      </c>
    </row>
    <row r="172" spans="1:238" ht="33" customHeight="1" x14ac:dyDescent="0.2">
      <c r="A172" s="21">
        <f t="shared" si="6"/>
        <v>161</v>
      </c>
      <c r="B172" s="22" t="s">
        <v>1101</v>
      </c>
      <c r="C172" s="28" t="s">
        <v>34</v>
      </c>
      <c r="D172" s="233">
        <v>2014.08</v>
      </c>
      <c r="E172" s="23" t="s">
        <v>295</v>
      </c>
      <c r="F172" s="24">
        <v>3419</v>
      </c>
      <c r="G172" s="24">
        <v>6626</v>
      </c>
      <c r="H172" s="29" t="s">
        <v>1023</v>
      </c>
      <c r="I172" s="26" t="s">
        <v>53</v>
      </c>
    </row>
    <row r="173" spans="1:238" ht="33" customHeight="1" x14ac:dyDescent="0.2">
      <c r="A173" s="21">
        <f t="shared" si="6"/>
        <v>162</v>
      </c>
      <c r="B173" s="28" t="s">
        <v>1102</v>
      </c>
      <c r="C173" s="28" t="s">
        <v>34</v>
      </c>
      <c r="D173" s="233">
        <v>2015.08</v>
      </c>
      <c r="E173" s="30" t="s">
        <v>286</v>
      </c>
      <c r="F173" s="31">
        <v>4082</v>
      </c>
      <c r="G173" s="31">
        <v>10857</v>
      </c>
      <c r="H173" s="32" t="s">
        <v>853</v>
      </c>
      <c r="I173" s="33" t="s">
        <v>53</v>
      </c>
      <c r="J173" s="46"/>
    </row>
    <row r="174" spans="1:238" ht="33" customHeight="1" x14ac:dyDescent="0.2">
      <c r="A174" s="21">
        <f t="shared" si="6"/>
        <v>163</v>
      </c>
      <c r="B174" s="28" t="s">
        <v>1103</v>
      </c>
      <c r="C174" s="28" t="s">
        <v>34</v>
      </c>
      <c r="D174" s="233">
        <v>2016.02</v>
      </c>
      <c r="E174" s="30" t="s">
        <v>248</v>
      </c>
      <c r="F174" s="31">
        <v>4854</v>
      </c>
      <c r="G174" s="31">
        <v>10459</v>
      </c>
      <c r="H174" s="32" t="s">
        <v>856</v>
      </c>
      <c r="I174" s="33" t="s">
        <v>53</v>
      </c>
      <c r="J174" s="46"/>
    </row>
    <row r="175" spans="1:238" ht="33" customHeight="1" x14ac:dyDescent="0.2">
      <c r="A175" s="21">
        <f t="shared" si="6"/>
        <v>164</v>
      </c>
      <c r="B175" s="28" t="s">
        <v>1104</v>
      </c>
      <c r="C175" s="28" t="s">
        <v>34</v>
      </c>
      <c r="D175" s="233">
        <v>2016.09</v>
      </c>
      <c r="E175" s="30" t="s">
        <v>179</v>
      </c>
      <c r="F175" s="31">
        <v>4234</v>
      </c>
      <c r="G175" s="31">
        <v>12036</v>
      </c>
      <c r="H175" s="32" t="s">
        <v>42</v>
      </c>
      <c r="I175" s="33" t="s">
        <v>53</v>
      </c>
      <c r="J175" s="46"/>
    </row>
    <row r="176" spans="1:238" ht="33" customHeight="1" x14ac:dyDescent="0.2">
      <c r="A176" s="21">
        <f t="shared" si="6"/>
        <v>165</v>
      </c>
      <c r="B176" s="28" t="s">
        <v>1105</v>
      </c>
      <c r="C176" s="28" t="s">
        <v>817</v>
      </c>
      <c r="D176" s="233">
        <v>2016.11</v>
      </c>
      <c r="E176" s="30" t="s">
        <v>94</v>
      </c>
      <c r="F176" s="77">
        <v>5961</v>
      </c>
      <c r="G176" s="185">
        <v>14412</v>
      </c>
      <c r="H176" s="32" t="s">
        <v>4</v>
      </c>
      <c r="I176" s="64" t="s">
        <v>53</v>
      </c>
      <c r="J176" s="45" t="s">
        <v>1106</v>
      </c>
    </row>
    <row r="177" spans="1:238" ht="33" customHeight="1" x14ac:dyDescent="0.2">
      <c r="A177" s="21">
        <f t="shared" si="6"/>
        <v>166</v>
      </c>
      <c r="B177" s="78" t="s">
        <v>1107</v>
      </c>
      <c r="C177" s="28" t="s">
        <v>817</v>
      </c>
      <c r="D177" s="224" t="s">
        <v>562</v>
      </c>
      <c r="E177" s="96" t="s">
        <v>1108</v>
      </c>
      <c r="F177" s="97">
        <v>3437</v>
      </c>
      <c r="G177" s="93">
        <v>7973</v>
      </c>
      <c r="H177" s="98" t="s">
        <v>849</v>
      </c>
      <c r="I177" s="94" t="s">
        <v>53</v>
      </c>
      <c r="J177" s="46"/>
    </row>
    <row r="178" spans="1:238" ht="33" customHeight="1" x14ac:dyDescent="0.2">
      <c r="A178" s="21">
        <f t="shared" si="6"/>
        <v>167</v>
      </c>
      <c r="B178" s="47" t="s">
        <v>816</v>
      </c>
      <c r="C178" s="28" t="s">
        <v>817</v>
      </c>
      <c r="D178" s="223">
        <v>2020.09</v>
      </c>
      <c r="E178" s="48" t="s">
        <v>130</v>
      </c>
      <c r="F178" s="49">
        <v>5160</v>
      </c>
      <c r="G178" s="49">
        <v>9484</v>
      </c>
      <c r="H178" s="98" t="s">
        <v>719</v>
      </c>
      <c r="I178" s="51" t="s">
        <v>53</v>
      </c>
    </row>
    <row r="179" spans="1:238" ht="33" customHeight="1" x14ac:dyDescent="0.2">
      <c r="A179" s="21">
        <f t="shared" si="6"/>
        <v>168</v>
      </c>
      <c r="B179" s="47" t="s">
        <v>1109</v>
      </c>
      <c r="C179" s="28" t="s">
        <v>817</v>
      </c>
      <c r="D179" s="223">
        <v>2020.09</v>
      </c>
      <c r="E179" s="48" t="s">
        <v>778</v>
      </c>
      <c r="F179" s="49">
        <v>3812</v>
      </c>
      <c r="G179" s="49">
        <v>6967</v>
      </c>
      <c r="H179" s="50" t="s">
        <v>43</v>
      </c>
      <c r="I179" s="51" t="s">
        <v>53</v>
      </c>
      <c r="J179" s="27" t="s">
        <v>801</v>
      </c>
    </row>
    <row r="180" spans="1:238" s="27" customFormat="1" ht="33" customHeight="1" x14ac:dyDescent="0.2">
      <c r="A180" s="356" t="s">
        <v>740</v>
      </c>
      <c r="B180" s="357"/>
      <c r="C180" s="357"/>
      <c r="D180" s="357"/>
      <c r="E180" s="357"/>
      <c r="F180" s="357"/>
      <c r="G180" s="357"/>
      <c r="H180" s="357"/>
      <c r="I180" s="357"/>
      <c r="J180" s="358"/>
      <c r="K180" s="15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</row>
    <row r="181" spans="1:238" ht="33" customHeight="1" x14ac:dyDescent="0.2">
      <c r="A181" s="21">
        <f>ROW()-12</f>
        <v>169</v>
      </c>
      <c r="B181" s="22" t="s">
        <v>60</v>
      </c>
      <c r="C181" s="28" t="s">
        <v>728</v>
      </c>
      <c r="D181" s="233">
        <v>2010.09</v>
      </c>
      <c r="E181" s="23" t="s">
        <v>435</v>
      </c>
      <c r="F181" s="24">
        <v>1216</v>
      </c>
      <c r="G181" s="24">
        <v>1823</v>
      </c>
      <c r="H181" s="29" t="s">
        <v>2</v>
      </c>
      <c r="I181" s="26" t="s">
        <v>53</v>
      </c>
      <c r="J181" s="127"/>
    </row>
    <row r="182" spans="1:238" ht="33" customHeight="1" x14ac:dyDescent="0.2">
      <c r="A182" s="21">
        <f t="shared" ref="A182:A198" si="7">ROW()-12</f>
        <v>170</v>
      </c>
      <c r="B182" s="22" t="s">
        <v>1110</v>
      </c>
      <c r="C182" s="28" t="s">
        <v>728</v>
      </c>
      <c r="D182" s="233">
        <v>2011.06</v>
      </c>
      <c r="E182" s="23" t="s">
        <v>103</v>
      </c>
      <c r="F182" s="24">
        <v>771</v>
      </c>
      <c r="G182" s="24">
        <v>1196</v>
      </c>
      <c r="H182" s="29" t="s">
        <v>2</v>
      </c>
      <c r="I182" s="26" t="s">
        <v>53</v>
      </c>
    </row>
    <row r="183" spans="1:238" s="4" customFormat="1" ht="33" customHeight="1" x14ac:dyDescent="0.2">
      <c r="A183" s="21">
        <f t="shared" si="7"/>
        <v>171</v>
      </c>
      <c r="B183" s="22" t="s">
        <v>1111</v>
      </c>
      <c r="C183" s="28" t="s">
        <v>728</v>
      </c>
      <c r="D183" s="235">
        <v>2012.06</v>
      </c>
      <c r="E183" s="23" t="s">
        <v>420</v>
      </c>
      <c r="F183" s="24">
        <v>326</v>
      </c>
      <c r="G183" s="24">
        <v>543</v>
      </c>
      <c r="H183" s="29" t="s">
        <v>922</v>
      </c>
      <c r="I183" s="26" t="s">
        <v>53</v>
      </c>
      <c r="J183" s="27"/>
      <c r="K183" s="238"/>
    </row>
    <row r="184" spans="1:238" s="4" customFormat="1" ht="33" customHeight="1" x14ac:dyDescent="0.2">
      <c r="A184" s="21">
        <f t="shared" si="7"/>
        <v>172</v>
      </c>
      <c r="B184" s="28" t="s">
        <v>1112</v>
      </c>
      <c r="C184" s="28" t="s">
        <v>728</v>
      </c>
      <c r="D184" s="235">
        <v>2013.02</v>
      </c>
      <c r="E184" s="23" t="s">
        <v>374</v>
      </c>
      <c r="F184" s="24">
        <v>3549</v>
      </c>
      <c r="G184" s="24">
        <v>7292</v>
      </c>
      <c r="H184" s="29" t="s">
        <v>856</v>
      </c>
      <c r="I184" s="26" t="s">
        <v>53</v>
      </c>
      <c r="J184" s="27"/>
      <c r="K184" s="238"/>
    </row>
    <row r="185" spans="1:238" s="4" customFormat="1" ht="33" customHeight="1" x14ac:dyDescent="0.2">
      <c r="A185" s="21">
        <f t="shared" si="7"/>
        <v>173</v>
      </c>
      <c r="B185" s="28" t="s">
        <v>1113</v>
      </c>
      <c r="C185" s="54" t="s">
        <v>728</v>
      </c>
      <c r="D185" s="235">
        <v>2013.06</v>
      </c>
      <c r="E185" s="23" t="s">
        <v>196</v>
      </c>
      <c r="F185" s="24">
        <v>2157</v>
      </c>
      <c r="G185" s="24">
        <v>3594</v>
      </c>
      <c r="H185" s="29" t="s">
        <v>853</v>
      </c>
      <c r="I185" s="26" t="s">
        <v>53</v>
      </c>
      <c r="J185" s="27"/>
      <c r="K185" s="238"/>
    </row>
    <row r="186" spans="1:238" s="4" customFormat="1" ht="33" customHeight="1" x14ac:dyDescent="0.2">
      <c r="A186" s="21">
        <f t="shared" si="7"/>
        <v>174</v>
      </c>
      <c r="B186" s="28" t="s">
        <v>1114</v>
      </c>
      <c r="C186" s="54" t="s">
        <v>728</v>
      </c>
      <c r="D186" s="235">
        <v>2013.07</v>
      </c>
      <c r="E186" s="23" t="s">
        <v>347</v>
      </c>
      <c r="F186" s="24">
        <v>668</v>
      </c>
      <c r="G186" s="24">
        <v>1106</v>
      </c>
      <c r="H186" s="29" t="s">
        <v>849</v>
      </c>
      <c r="I186" s="26" t="s">
        <v>53</v>
      </c>
      <c r="J186" s="27"/>
      <c r="K186" s="238"/>
    </row>
    <row r="187" spans="1:238" s="4" customFormat="1" ht="33" customHeight="1" x14ac:dyDescent="0.2">
      <c r="A187" s="21">
        <f t="shared" si="7"/>
        <v>175</v>
      </c>
      <c r="B187" s="28" t="s">
        <v>1115</v>
      </c>
      <c r="C187" s="28" t="s">
        <v>728</v>
      </c>
      <c r="D187" s="233">
        <v>2014.04</v>
      </c>
      <c r="E187" s="52" t="s">
        <v>71</v>
      </c>
      <c r="F187" s="53">
        <v>1893</v>
      </c>
      <c r="G187" s="24">
        <v>2257</v>
      </c>
      <c r="H187" s="29" t="s">
        <v>2</v>
      </c>
      <c r="I187" s="26" t="s">
        <v>53</v>
      </c>
      <c r="J187" s="45"/>
      <c r="K187" s="238"/>
    </row>
    <row r="188" spans="1:238" s="4" customFormat="1" ht="33" customHeight="1" x14ac:dyDescent="0.2">
      <c r="A188" s="21">
        <f t="shared" si="7"/>
        <v>176</v>
      </c>
      <c r="B188" s="22" t="s">
        <v>1116</v>
      </c>
      <c r="C188" s="22" t="s">
        <v>728</v>
      </c>
      <c r="D188" s="233">
        <v>2014.07</v>
      </c>
      <c r="E188" s="52" t="s">
        <v>279</v>
      </c>
      <c r="F188" s="24">
        <v>485</v>
      </c>
      <c r="G188" s="24">
        <v>1278</v>
      </c>
      <c r="H188" s="29" t="s">
        <v>1117</v>
      </c>
      <c r="I188" s="26" t="s">
        <v>53</v>
      </c>
      <c r="J188" s="27"/>
      <c r="K188" s="238"/>
    </row>
    <row r="189" spans="1:238" s="4" customFormat="1" ht="33" customHeight="1" x14ac:dyDescent="0.2">
      <c r="A189" s="21">
        <f t="shared" si="7"/>
        <v>177</v>
      </c>
      <c r="B189" s="28" t="s">
        <v>1118</v>
      </c>
      <c r="C189" s="28" t="s">
        <v>728</v>
      </c>
      <c r="D189" s="233">
        <v>2016.08</v>
      </c>
      <c r="E189" s="30" t="s">
        <v>189</v>
      </c>
      <c r="F189" s="31">
        <v>1477</v>
      </c>
      <c r="G189" s="31">
        <v>2607</v>
      </c>
      <c r="H189" s="32" t="s">
        <v>853</v>
      </c>
      <c r="I189" s="33" t="s">
        <v>53</v>
      </c>
      <c r="J189" s="45"/>
      <c r="K189" s="238"/>
    </row>
    <row r="190" spans="1:238" s="4" customFormat="1" ht="33" customHeight="1" x14ac:dyDescent="0.2">
      <c r="A190" s="21">
        <f t="shared" si="7"/>
        <v>178</v>
      </c>
      <c r="B190" s="28" t="s">
        <v>1119</v>
      </c>
      <c r="C190" s="28" t="s">
        <v>728</v>
      </c>
      <c r="D190" s="233" t="s">
        <v>978</v>
      </c>
      <c r="E190" s="30" t="s">
        <v>189</v>
      </c>
      <c r="F190" s="31">
        <v>247</v>
      </c>
      <c r="G190" s="31">
        <v>449</v>
      </c>
      <c r="H190" s="32" t="s">
        <v>42</v>
      </c>
      <c r="I190" s="33" t="s">
        <v>53</v>
      </c>
      <c r="J190" s="46"/>
      <c r="K190" s="238"/>
    </row>
    <row r="191" spans="1:238" s="4" customFormat="1" ht="33" customHeight="1" x14ac:dyDescent="0.2">
      <c r="A191" s="21">
        <f t="shared" si="7"/>
        <v>179</v>
      </c>
      <c r="B191" s="28" t="s">
        <v>1120</v>
      </c>
      <c r="C191" s="54" t="s">
        <v>728</v>
      </c>
      <c r="D191" s="233">
        <v>2017.05</v>
      </c>
      <c r="E191" s="30" t="s">
        <v>126</v>
      </c>
      <c r="F191" s="31">
        <v>580</v>
      </c>
      <c r="G191" s="31">
        <v>1253</v>
      </c>
      <c r="H191" s="32" t="s">
        <v>936</v>
      </c>
      <c r="I191" s="64" t="s">
        <v>53</v>
      </c>
      <c r="J191" s="46"/>
      <c r="K191" s="238"/>
    </row>
    <row r="192" spans="1:238" s="4" customFormat="1" ht="33" customHeight="1" x14ac:dyDescent="0.2">
      <c r="A192" s="21">
        <f t="shared" si="7"/>
        <v>180</v>
      </c>
      <c r="B192" s="28" t="s">
        <v>1121</v>
      </c>
      <c r="C192" s="28" t="s">
        <v>728</v>
      </c>
      <c r="D192" s="233">
        <v>2018.08</v>
      </c>
      <c r="E192" s="112" t="s">
        <v>1122</v>
      </c>
      <c r="F192" s="31">
        <v>961</v>
      </c>
      <c r="G192" s="31">
        <v>1818</v>
      </c>
      <c r="H192" s="32" t="s">
        <v>936</v>
      </c>
      <c r="I192" s="33" t="s">
        <v>1014</v>
      </c>
      <c r="J192" s="46"/>
      <c r="K192" s="238"/>
    </row>
    <row r="193" spans="1:11" s="4" customFormat="1" ht="33" customHeight="1" x14ac:dyDescent="0.2">
      <c r="A193" s="21">
        <f t="shared" si="7"/>
        <v>181</v>
      </c>
      <c r="B193" s="79" t="s">
        <v>1123</v>
      </c>
      <c r="C193" s="54" t="s">
        <v>728</v>
      </c>
      <c r="D193" s="233" t="s">
        <v>1124</v>
      </c>
      <c r="E193" s="80" t="s">
        <v>1125</v>
      </c>
      <c r="F193" s="31">
        <v>1111</v>
      </c>
      <c r="G193" s="31">
        <v>2111</v>
      </c>
      <c r="H193" s="32" t="s">
        <v>936</v>
      </c>
      <c r="I193" s="33" t="s">
        <v>1014</v>
      </c>
      <c r="J193" s="46"/>
      <c r="K193" s="238"/>
    </row>
    <row r="194" spans="1:11" s="4" customFormat="1" ht="33" customHeight="1" x14ac:dyDescent="0.2">
      <c r="A194" s="21">
        <f t="shared" si="7"/>
        <v>182</v>
      </c>
      <c r="B194" s="28" t="s">
        <v>570</v>
      </c>
      <c r="C194" s="95" t="s">
        <v>728</v>
      </c>
      <c r="D194" s="233">
        <v>2018.12</v>
      </c>
      <c r="E194" s="111" t="s">
        <v>571</v>
      </c>
      <c r="F194" s="31">
        <v>1222</v>
      </c>
      <c r="G194" s="31">
        <v>2353</v>
      </c>
      <c r="H194" s="91" t="s">
        <v>853</v>
      </c>
      <c r="I194" s="92" t="s">
        <v>35</v>
      </c>
      <c r="J194" s="27"/>
      <c r="K194" s="238"/>
    </row>
    <row r="195" spans="1:11" s="4" customFormat="1" ht="33" customHeight="1" x14ac:dyDescent="0.2">
      <c r="A195" s="21">
        <f t="shared" si="7"/>
        <v>183</v>
      </c>
      <c r="B195" s="28" t="s">
        <v>1126</v>
      </c>
      <c r="C195" s="95" t="s">
        <v>728</v>
      </c>
      <c r="D195" s="233">
        <v>2019.04</v>
      </c>
      <c r="E195" s="111" t="s">
        <v>622</v>
      </c>
      <c r="F195" s="31">
        <v>1283</v>
      </c>
      <c r="G195" s="31">
        <v>2628</v>
      </c>
      <c r="H195" s="120" t="s">
        <v>1127</v>
      </c>
      <c r="I195" s="92" t="s">
        <v>53</v>
      </c>
      <c r="J195" s="27" t="s">
        <v>1128</v>
      </c>
      <c r="K195" s="238"/>
    </row>
    <row r="196" spans="1:11" s="4" customFormat="1" ht="33" customHeight="1" x14ac:dyDescent="0.2">
      <c r="A196" s="21">
        <f t="shared" si="7"/>
        <v>184</v>
      </c>
      <c r="B196" s="28" t="s">
        <v>1129</v>
      </c>
      <c r="C196" s="28" t="s">
        <v>728</v>
      </c>
      <c r="D196" s="233">
        <v>2019.12</v>
      </c>
      <c r="E196" s="111" t="s">
        <v>717</v>
      </c>
      <c r="F196" s="31">
        <v>3045</v>
      </c>
      <c r="G196" s="31">
        <v>6005</v>
      </c>
      <c r="H196" s="91" t="s">
        <v>1028</v>
      </c>
      <c r="I196" s="92" t="s">
        <v>618</v>
      </c>
      <c r="J196" s="27"/>
      <c r="K196" s="238"/>
    </row>
    <row r="197" spans="1:11" s="4" customFormat="1" ht="33" customHeight="1" x14ac:dyDescent="0.2">
      <c r="A197" s="21">
        <f t="shared" si="7"/>
        <v>185</v>
      </c>
      <c r="B197" s="22" t="s">
        <v>1130</v>
      </c>
      <c r="C197" s="28" t="s">
        <v>728</v>
      </c>
      <c r="D197" s="235" t="s">
        <v>820</v>
      </c>
      <c r="E197" s="23" t="s">
        <v>830</v>
      </c>
      <c r="F197" s="24">
        <v>607</v>
      </c>
      <c r="G197" s="24">
        <v>1383</v>
      </c>
      <c r="H197" s="29" t="s">
        <v>43</v>
      </c>
      <c r="I197" s="26" t="s">
        <v>53</v>
      </c>
      <c r="J197" s="27"/>
      <c r="K197" s="238"/>
    </row>
    <row r="198" spans="1:11" s="4" customFormat="1" ht="33" customHeight="1" x14ac:dyDescent="0.2">
      <c r="A198" s="21">
        <f t="shared" si="7"/>
        <v>186</v>
      </c>
      <c r="B198" s="22" t="s">
        <v>1131</v>
      </c>
      <c r="C198" s="54" t="s">
        <v>728</v>
      </c>
      <c r="D198" s="235" t="s">
        <v>820</v>
      </c>
      <c r="E198" s="23" t="s">
        <v>121</v>
      </c>
      <c r="F198" s="24">
        <v>500</v>
      </c>
      <c r="G198" s="24">
        <v>1105</v>
      </c>
      <c r="H198" s="29" t="s">
        <v>43</v>
      </c>
      <c r="I198" s="26" t="s">
        <v>53</v>
      </c>
      <c r="J198" s="27"/>
      <c r="K198" s="238"/>
    </row>
    <row r="199" spans="1:11" s="4" customFormat="1" ht="33" customHeight="1" x14ac:dyDescent="0.2">
      <c r="A199" s="356" t="s">
        <v>730</v>
      </c>
      <c r="B199" s="357"/>
      <c r="C199" s="357"/>
      <c r="D199" s="357"/>
      <c r="E199" s="357"/>
      <c r="F199" s="357"/>
      <c r="G199" s="357"/>
      <c r="H199" s="357"/>
      <c r="I199" s="357"/>
      <c r="J199" s="358"/>
      <c r="K199" s="238"/>
    </row>
    <row r="200" spans="1:11" s="4" customFormat="1" ht="33" customHeight="1" x14ac:dyDescent="0.2">
      <c r="A200" s="21">
        <f>ROW()-13</f>
        <v>187</v>
      </c>
      <c r="B200" s="22" t="s">
        <v>1132</v>
      </c>
      <c r="C200" s="28" t="s">
        <v>730</v>
      </c>
      <c r="D200" s="233">
        <v>2011.11</v>
      </c>
      <c r="E200" s="23" t="s">
        <v>397</v>
      </c>
      <c r="F200" s="24">
        <v>124</v>
      </c>
      <c r="G200" s="24">
        <v>222</v>
      </c>
      <c r="H200" s="29" t="s">
        <v>868</v>
      </c>
      <c r="I200" s="26" t="s">
        <v>53</v>
      </c>
      <c r="J200" s="27"/>
      <c r="K200" s="238"/>
    </row>
    <row r="201" spans="1:11" s="4" customFormat="1" ht="33" customHeight="1" x14ac:dyDescent="0.2">
      <c r="A201" s="21">
        <f t="shared" ref="A201:A206" si="8">ROW()-13</f>
        <v>188</v>
      </c>
      <c r="B201" s="22" t="s">
        <v>1133</v>
      </c>
      <c r="C201" s="28" t="s">
        <v>730</v>
      </c>
      <c r="D201" s="233">
        <v>2011.12</v>
      </c>
      <c r="E201" s="23" t="s">
        <v>398</v>
      </c>
      <c r="F201" s="24">
        <v>120</v>
      </c>
      <c r="G201" s="24">
        <v>210</v>
      </c>
      <c r="H201" s="29" t="s">
        <v>1069</v>
      </c>
      <c r="I201" s="26" t="s">
        <v>53</v>
      </c>
      <c r="J201" s="27"/>
      <c r="K201" s="238"/>
    </row>
    <row r="202" spans="1:11" s="4" customFormat="1" ht="33" customHeight="1" x14ac:dyDescent="0.2">
      <c r="A202" s="21">
        <f t="shared" si="8"/>
        <v>189</v>
      </c>
      <c r="B202" s="22" t="s">
        <v>46</v>
      </c>
      <c r="C202" s="28" t="s">
        <v>730</v>
      </c>
      <c r="D202" s="233">
        <v>2011.12</v>
      </c>
      <c r="E202" s="23" t="s">
        <v>399</v>
      </c>
      <c r="F202" s="24">
        <v>119</v>
      </c>
      <c r="G202" s="24">
        <v>218</v>
      </c>
      <c r="H202" s="29" t="s">
        <v>1134</v>
      </c>
      <c r="I202" s="26" t="s">
        <v>53</v>
      </c>
      <c r="J202" s="27"/>
      <c r="K202" s="238"/>
    </row>
    <row r="203" spans="1:11" s="4" customFormat="1" ht="33" customHeight="1" x14ac:dyDescent="0.2">
      <c r="A203" s="21">
        <f t="shared" si="8"/>
        <v>190</v>
      </c>
      <c r="B203" s="22" t="s">
        <v>1135</v>
      </c>
      <c r="C203" s="28" t="s">
        <v>730</v>
      </c>
      <c r="D203" s="233">
        <v>2011.12</v>
      </c>
      <c r="E203" s="23" t="s">
        <v>400</v>
      </c>
      <c r="F203" s="24">
        <v>227</v>
      </c>
      <c r="G203" s="24">
        <v>212</v>
      </c>
      <c r="H203" s="29" t="s">
        <v>868</v>
      </c>
      <c r="I203" s="26" t="s">
        <v>53</v>
      </c>
      <c r="J203" s="27"/>
      <c r="K203" s="238"/>
    </row>
    <row r="204" spans="1:11" s="4" customFormat="1" ht="33" customHeight="1" x14ac:dyDescent="0.2">
      <c r="A204" s="21">
        <f t="shared" si="8"/>
        <v>191</v>
      </c>
      <c r="B204" s="22" t="s">
        <v>1136</v>
      </c>
      <c r="C204" s="28" t="s">
        <v>730</v>
      </c>
      <c r="D204" s="233">
        <v>2011.12</v>
      </c>
      <c r="E204" s="23" t="s">
        <v>401</v>
      </c>
      <c r="F204" s="24">
        <v>159</v>
      </c>
      <c r="G204" s="24">
        <v>235</v>
      </c>
      <c r="H204" s="29" t="s">
        <v>849</v>
      </c>
      <c r="I204" s="26" t="s">
        <v>53</v>
      </c>
      <c r="J204" s="27"/>
      <c r="K204" s="238"/>
    </row>
    <row r="205" spans="1:11" s="4" customFormat="1" ht="33" customHeight="1" x14ac:dyDescent="0.2">
      <c r="A205" s="21">
        <f t="shared" si="8"/>
        <v>192</v>
      </c>
      <c r="B205" s="22" t="s">
        <v>1137</v>
      </c>
      <c r="C205" s="54" t="s">
        <v>730</v>
      </c>
      <c r="D205" s="233">
        <v>2012.04</v>
      </c>
      <c r="E205" s="23" t="s">
        <v>412</v>
      </c>
      <c r="F205" s="24">
        <v>272</v>
      </c>
      <c r="G205" s="24">
        <v>207</v>
      </c>
      <c r="H205" s="29" t="s">
        <v>1138</v>
      </c>
      <c r="I205" s="26" t="s">
        <v>53</v>
      </c>
      <c r="J205" s="27"/>
      <c r="K205" s="238"/>
    </row>
    <row r="206" spans="1:11" s="4" customFormat="1" ht="33" customHeight="1" x14ac:dyDescent="0.2">
      <c r="A206" s="21">
        <f t="shared" si="8"/>
        <v>193</v>
      </c>
      <c r="B206" s="28" t="s">
        <v>1139</v>
      </c>
      <c r="C206" s="28" t="s">
        <v>730</v>
      </c>
      <c r="D206" s="235">
        <v>2013.01</v>
      </c>
      <c r="E206" s="23" t="s">
        <v>497</v>
      </c>
      <c r="F206" s="24">
        <v>186</v>
      </c>
      <c r="G206" s="24">
        <v>215</v>
      </c>
      <c r="H206" s="29" t="s">
        <v>1140</v>
      </c>
      <c r="I206" s="26" t="s">
        <v>53</v>
      </c>
      <c r="J206" s="27"/>
      <c r="K206" s="238"/>
    </row>
    <row r="207" spans="1:11" s="4" customFormat="1" ht="33" customHeight="1" x14ac:dyDescent="0.2">
      <c r="A207" s="21">
        <f>ROW()-13</f>
        <v>194</v>
      </c>
      <c r="B207" s="28" t="s">
        <v>69</v>
      </c>
      <c r="C207" s="54" t="s">
        <v>730</v>
      </c>
      <c r="D207" s="233">
        <v>2014.04</v>
      </c>
      <c r="E207" s="52" t="s">
        <v>328</v>
      </c>
      <c r="F207" s="31">
        <v>44</v>
      </c>
      <c r="G207" s="31">
        <v>56</v>
      </c>
      <c r="H207" s="32" t="s">
        <v>42</v>
      </c>
      <c r="I207" s="33" t="s">
        <v>53</v>
      </c>
      <c r="J207" s="45"/>
      <c r="K207" s="238"/>
    </row>
    <row r="208" spans="1:11" s="4" customFormat="1" ht="33" customHeight="1" x14ac:dyDescent="0.2">
      <c r="A208" s="356" t="s">
        <v>1141</v>
      </c>
      <c r="B208" s="357"/>
      <c r="C208" s="357"/>
      <c r="D208" s="357"/>
      <c r="E208" s="357"/>
      <c r="F208" s="357"/>
      <c r="G208" s="357"/>
      <c r="H208" s="357"/>
      <c r="I208" s="357"/>
      <c r="J208" s="358"/>
      <c r="K208" s="238"/>
    </row>
    <row r="209" spans="1:11" s="4" customFormat="1" ht="33" customHeight="1" x14ac:dyDescent="0.2">
      <c r="A209" s="21">
        <f>ROW()-14</f>
        <v>195</v>
      </c>
      <c r="B209" s="22" t="s">
        <v>22</v>
      </c>
      <c r="C209" s="28" t="s">
        <v>1141</v>
      </c>
      <c r="D209" s="235">
        <v>2004.01</v>
      </c>
      <c r="E209" s="23" t="s">
        <v>486</v>
      </c>
      <c r="F209" s="24">
        <f>740/3</f>
        <v>246.66666666666666</v>
      </c>
      <c r="G209" s="24">
        <v>313</v>
      </c>
      <c r="H209" s="29" t="s">
        <v>3</v>
      </c>
      <c r="I209" s="26" t="s">
        <v>32</v>
      </c>
      <c r="J209" s="27"/>
      <c r="K209" s="238"/>
    </row>
    <row r="210" spans="1:11" s="4" customFormat="1" ht="33" customHeight="1" x14ac:dyDescent="0.2">
      <c r="A210" s="21">
        <f t="shared" ref="A210:A229" si="9">ROW()-14</f>
        <v>196</v>
      </c>
      <c r="B210" s="22" t="s">
        <v>23</v>
      </c>
      <c r="C210" s="28" t="s">
        <v>1141</v>
      </c>
      <c r="D210" s="235">
        <v>2005.06</v>
      </c>
      <c r="E210" s="23" t="s">
        <v>488</v>
      </c>
      <c r="F210" s="24">
        <v>214</v>
      </c>
      <c r="G210" s="24">
        <v>232</v>
      </c>
      <c r="H210" s="29" t="s">
        <v>3</v>
      </c>
      <c r="I210" s="26" t="s">
        <v>32</v>
      </c>
      <c r="J210" s="27"/>
      <c r="K210" s="238"/>
    </row>
    <row r="211" spans="1:11" s="4" customFormat="1" ht="33" customHeight="1" x14ac:dyDescent="0.2">
      <c r="A211" s="21">
        <f t="shared" si="9"/>
        <v>197</v>
      </c>
      <c r="B211" s="22" t="s">
        <v>24</v>
      </c>
      <c r="C211" s="54" t="s">
        <v>1141</v>
      </c>
      <c r="D211" s="235">
        <v>2005.06</v>
      </c>
      <c r="E211" s="23" t="s">
        <v>151</v>
      </c>
      <c r="F211" s="24">
        <v>254</v>
      </c>
      <c r="G211" s="24">
        <v>405</v>
      </c>
      <c r="H211" s="29" t="s">
        <v>3</v>
      </c>
      <c r="I211" s="26" t="s">
        <v>32</v>
      </c>
      <c r="J211" s="27"/>
      <c r="K211" s="238"/>
    </row>
    <row r="212" spans="1:11" s="4" customFormat="1" ht="33" customHeight="1" x14ac:dyDescent="0.2">
      <c r="A212" s="21">
        <f t="shared" si="9"/>
        <v>198</v>
      </c>
      <c r="B212" s="22" t="s">
        <v>1142</v>
      </c>
      <c r="C212" s="28" t="s">
        <v>1141</v>
      </c>
      <c r="D212" s="233">
        <v>2009.09</v>
      </c>
      <c r="E212" s="23" t="s">
        <v>151</v>
      </c>
      <c r="F212" s="24">
        <v>371</v>
      </c>
      <c r="G212" s="24">
        <v>918</v>
      </c>
      <c r="H212" s="32" t="s">
        <v>1143</v>
      </c>
      <c r="I212" s="26" t="s">
        <v>32</v>
      </c>
      <c r="J212" s="27"/>
      <c r="K212" s="238"/>
    </row>
    <row r="213" spans="1:11" s="4" customFormat="1" ht="33" customHeight="1" x14ac:dyDescent="0.2">
      <c r="A213" s="21">
        <f t="shared" si="9"/>
        <v>199</v>
      </c>
      <c r="B213" s="22" t="s">
        <v>1144</v>
      </c>
      <c r="C213" s="28" t="s">
        <v>1141</v>
      </c>
      <c r="D213" s="233">
        <v>2011.12</v>
      </c>
      <c r="E213" s="23" t="s">
        <v>202</v>
      </c>
      <c r="F213" s="24">
        <v>534</v>
      </c>
      <c r="G213" s="24">
        <v>938</v>
      </c>
      <c r="H213" s="29" t="s">
        <v>1143</v>
      </c>
      <c r="I213" s="26" t="s">
        <v>53</v>
      </c>
      <c r="J213" s="27"/>
      <c r="K213" s="238"/>
    </row>
    <row r="214" spans="1:11" s="4" customFormat="1" ht="33" customHeight="1" x14ac:dyDescent="0.2">
      <c r="A214" s="21">
        <f t="shared" si="9"/>
        <v>200</v>
      </c>
      <c r="B214" s="22" t="s">
        <v>1145</v>
      </c>
      <c r="C214" s="28" t="s">
        <v>1141</v>
      </c>
      <c r="D214" s="235">
        <v>2012.05</v>
      </c>
      <c r="E214" s="23" t="s">
        <v>135</v>
      </c>
      <c r="F214" s="24">
        <v>252</v>
      </c>
      <c r="G214" s="24">
        <v>527</v>
      </c>
      <c r="H214" s="29" t="s">
        <v>1143</v>
      </c>
      <c r="I214" s="26" t="s">
        <v>53</v>
      </c>
      <c r="J214" s="27"/>
      <c r="K214" s="238"/>
    </row>
    <row r="215" spans="1:11" s="4" customFormat="1" ht="33" customHeight="1" x14ac:dyDescent="0.2">
      <c r="A215" s="21">
        <f t="shared" si="9"/>
        <v>201</v>
      </c>
      <c r="B215" s="22" t="s">
        <v>1146</v>
      </c>
      <c r="C215" s="28" t="s">
        <v>1141</v>
      </c>
      <c r="D215" s="235">
        <v>2012.09</v>
      </c>
      <c r="E215" s="23" t="s">
        <v>366</v>
      </c>
      <c r="F215" s="24">
        <v>373</v>
      </c>
      <c r="G215" s="24">
        <v>831</v>
      </c>
      <c r="H215" s="29" t="s">
        <v>1143</v>
      </c>
      <c r="I215" s="26" t="s">
        <v>53</v>
      </c>
      <c r="J215" s="27"/>
      <c r="K215" s="238"/>
    </row>
    <row r="216" spans="1:11" s="4" customFormat="1" ht="33" customHeight="1" x14ac:dyDescent="0.2">
      <c r="A216" s="21">
        <f t="shared" si="9"/>
        <v>202</v>
      </c>
      <c r="B216" s="28" t="s">
        <v>1147</v>
      </c>
      <c r="C216" s="28" t="s">
        <v>1141</v>
      </c>
      <c r="D216" s="235">
        <v>2013.06</v>
      </c>
      <c r="E216" s="23" t="s">
        <v>135</v>
      </c>
      <c r="F216" s="24">
        <v>424</v>
      </c>
      <c r="G216" s="24">
        <v>1400</v>
      </c>
      <c r="H216" s="29" t="s">
        <v>1148</v>
      </c>
      <c r="I216" s="26" t="s">
        <v>32</v>
      </c>
      <c r="J216" s="27"/>
      <c r="K216" s="238"/>
    </row>
    <row r="217" spans="1:11" s="4" customFormat="1" ht="33" customHeight="1" x14ac:dyDescent="0.2">
      <c r="A217" s="21">
        <f t="shared" si="9"/>
        <v>203</v>
      </c>
      <c r="B217" s="28" t="s">
        <v>1149</v>
      </c>
      <c r="C217" s="28" t="s">
        <v>1141</v>
      </c>
      <c r="D217" s="233">
        <v>2015.08</v>
      </c>
      <c r="E217" s="30" t="s">
        <v>145</v>
      </c>
      <c r="F217" s="31">
        <v>111</v>
      </c>
      <c r="G217" s="31">
        <v>204</v>
      </c>
      <c r="H217" s="32" t="s">
        <v>1150</v>
      </c>
      <c r="I217" s="33" t="s">
        <v>1151</v>
      </c>
      <c r="J217" s="46"/>
      <c r="K217" s="238"/>
    </row>
    <row r="218" spans="1:11" s="4" customFormat="1" ht="33" customHeight="1" x14ac:dyDescent="0.2">
      <c r="A218" s="21">
        <f t="shared" si="9"/>
        <v>204</v>
      </c>
      <c r="B218" s="28" t="s">
        <v>1152</v>
      </c>
      <c r="C218" s="28" t="s">
        <v>1141</v>
      </c>
      <c r="D218" s="233" t="s">
        <v>1153</v>
      </c>
      <c r="E218" s="30" t="s">
        <v>153</v>
      </c>
      <c r="F218" s="31">
        <v>690</v>
      </c>
      <c r="G218" s="31">
        <v>1500</v>
      </c>
      <c r="H218" s="32" t="s">
        <v>1084</v>
      </c>
      <c r="I218" s="33" t="s">
        <v>53</v>
      </c>
      <c r="J218" s="45"/>
      <c r="K218" s="238"/>
    </row>
    <row r="219" spans="1:11" s="2" customFormat="1" ht="33" customHeight="1" x14ac:dyDescent="0.2">
      <c r="A219" s="21">
        <f t="shared" si="9"/>
        <v>205</v>
      </c>
      <c r="B219" s="28" t="s">
        <v>1154</v>
      </c>
      <c r="C219" s="54" t="s">
        <v>1141</v>
      </c>
      <c r="D219" s="233" t="s">
        <v>1153</v>
      </c>
      <c r="E219" s="30" t="s">
        <v>153</v>
      </c>
      <c r="F219" s="31">
        <v>687</v>
      </c>
      <c r="G219" s="31">
        <v>1443</v>
      </c>
      <c r="H219" s="32" t="s">
        <v>1155</v>
      </c>
      <c r="I219" s="33" t="s">
        <v>53</v>
      </c>
      <c r="J219" s="46" t="s">
        <v>1156</v>
      </c>
      <c r="K219" s="18"/>
    </row>
    <row r="220" spans="1:11" s="2" customFormat="1" ht="33" customHeight="1" x14ac:dyDescent="0.2">
      <c r="A220" s="21">
        <f t="shared" si="9"/>
        <v>206</v>
      </c>
      <c r="B220" s="28" t="s">
        <v>1157</v>
      </c>
      <c r="C220" s="28" t="s">
        <v>1158</v>
      </c>
      <c r="D220" s="233">
        <v>2018.03</v>
      </c>
      <c r="E220" s="30" t="s">
        <v>395</v>
      </c>
      <c r="F220" s="31">
        <v>368</v>
      </c>
      <c r="G220" s="31">
        <v>810</v>
      </c>
      <c r="H220" s="32" t="s">
        <v>1143</v>
      </c>
      <c r="I220" s="33" t="s">
        <v>32</v>
      </c>
      <c r="J220" s="46"/>
      <c r="K220" s="18"/>
    </row>
    <row r="221" spans="1:11" s="2" customFormat="1" ht="33" customHeight="1" x14ac:dyDescent="0.2">
      <c r="A221" s="21">
        <f t="shared" si="9"/>
        <v>207</v>
      </c>
      <c r="B221" s="28" t="s">
        <v>1159</v>
      </c>
      <c r="C221" s="28" t="s">
        <v>1141</v>
      </c>
      <c r="D221" s="233">
        <v>2018.04</v>
      </c>
      <c r="E221" s="112" t="s">
        <v>1160</v>
      </c>
      <c r="F221" s="31">
        <v>379</v>
      </c>
      <c r="G221" s="31">
        <v>973</v>
      </c>
      <c r="H221" s="32" t="s">
        <v>4</v>
      </c>
      <c r="I221" s="33" t="s">
        <v>866</v>
      </c>
      <c r="J221" s="46"/>
      <c r="K221" s="18"/>
    </row>
    <row r="222" spans="1:11" s="2" customFormat="1" ht="33" customHeight="1" x14ac:dyDescent="0.2">
      <c r="A222" s="21">
        <f t="shared" si="9"/>
        <v>208</v>
      </c>
      <c r="B222" s="79" t="s">
        <v>1161</v>
      </c>
      <c r="C222" s="28" t="s">
        <v>1141</v>
      </c>
      <c r="D222" s="233">
        <v>2018.04</v>
      </c>
      <c r="E222" s="80" t="s">
        <v>112</v>
      </c>
      <c r="F222" s="31">
        <v>1725</v>
      </c>
      <c r="G222" s="31">
        <v>3384</v>
      </c>
      <c r="H222" s="32" t="s">
        <v>1162</v>
      </c>
      <c r="I222" s="33" t="s">
        <v>1163</v>
      </c>
      <c r="J222" s="46"/>
      <c r="K222" s="18"/>
    </row>
    <row r="223" spans="1:11" s="2" customFormat="1" ht="33" customHeight="1" x14ac:dyDescent="0.2">
      <c r="A223" s="21">
        <f t="shared" si="9"/>
        <v>209</v>
      </c>
      <c r="B223" s="35" t="s">
        <v>1164</v>
      </c>
      <c r="C223" s="35" t="s">
        <v>1141</v>
      </c>
      <c r="D223" s="237">
        <v>2018.05</v>
      </c>
      <c r="E223" s="160" t="s">
        <v>1165</v>
      </c>
      <c r="F223" s="161">
        <v>505</v>
      </c>
      <c r="G223" s="161">
        <v>989</v>
      </c>
      <c r="H223" s="162" t="s">
        <v>3</v>
      </c>
      <c r="I223" s="163" t="s">
        <v>1166</v>
      </c>
      <c r="J223" s="46"/>
      <c r="K223" s="18"/>
    </row>
    <row r="224" spans="1:11" s="2" customFormat="1" ht="33" customHeight="1" x14ac:dyDescent="0.2">
      <c r="A224" s="21">
        <f t="shared" si="9"/>
        <v>210</v>
      </c>
      <c r="B224" s="239" t="s">
        <v>1167</v>
      </c>
      <c r="C224" s="41" t="s">
        <v>1141</v>
      </c>
      <c r="D224" s="240">
        <v>2018.07</v>
      </c>
      <c r="E224" s="241" t="s">
        <v>1168</v>
      </c>
      <c r="F224" s="242">
        <v>677</v>
      </c>
      <c r="G224" s="242">
        <v>1438</v>
      </c>
      <c r="H224" s="180" t="s">
        <v>4</v>
      </c>
      <c r="I224" s="243" t="s">
        <v>866</v>
      </c>
      <c r="J224" s="72"/>
      <c r="K224" s="18"/>
    </row>
    <row r="225" spans="1:11" s="2" customFormat="1" ht="33" customHeight="1" x14ac:dyDescent="0.2">
      <c r="A225" s="21">
        <f t="shared" si="9"/>
        <v>211</v>
      </c>
      <c r="B225" s="114" t="s">
        <v>1169</v>
      </c>
      <c r="C225" s="54" t="s">
        <v>1141</v>
      </c>
      <c r="D225" s="234">
        <v>2018.07</v>
      </c>
      <c r="E225" s="115" t="s">
        <v>1170</v>
      </c>
      <c r="F225" s="179">
        <v>193</v>
      </c>
      <c r="G225" s="179">
        <v>237</v>
      </c>
      <c r="H225" s="180" t="s">
        <v>42</v>
      </c>
      <c r="I225" s="181" t="s">
        <v>1151</v>
      </c>
      <c r="J225" s="72"/>
      <c r="K225" s="18"/>
    </row>
    <row r="226" spans="1:11" s="2" customFormat="1" ht="33" customHeight="1" x14ac:dyDescent="0.2">
      <c r="A226" s="21">
        <f t="shared" si="9"/>
        <v>212</v>
      </c>
      <c r="B226" s="114" t="s">
        <v>1171</v>
      </c>
      <c r="C226" s="28" t="s">
        <v>1141</v>
      </c>
      <c r="D226" s="234">
        <v>2018.07</v>
      </c>
      <c r="E226" s="115" t="s">
        <v>1172</v>
      </c>
      <c r="F226" s="179">
        <v>193</v>
      </c>
      <c r="G226" s="179">
        <v>237</v>
      </c>
      <c r="H226" s="180" t="s">
        <v>42</v>
      </c>
      <c r="I226" s="181" t="s">
        <v>1163</v>
      </c>
      <c r="J226" s="72"/>
      <c r="K226" s="18"/>
    </row>
    <row r="227" spans="1:11" s="2" customFormat="1" ht="33" customHeight="1" x14ac:dyDescent="0.2">
      <c r="A227" s="21">
        <f t="shared" si="9"/>
        <v>213</v>
      </c>
      <c r="B227" s="22" t="s">
        <v>585</v>
      </c>
      <c r="C227" s="28" t="s">
        <v>1141</v>
      </c>
      <c r="D227" s="244">
        <v>2019.01</v>
      </c>
      <c r="E227" s="23" t="s">
        <v>85</v>
      </c>
      <c r="F227" s="142">
        <v>346</v>
      </c>
      <c r="G227" s="142">
        <v>786</v>
      </c>
      <c r="H227" s="143" t="s">
        <v>1173</v>
      </c>
      <c r="I227" s="144" t="s">
        <v>32</v>
      </c>
      <c r="J227" s="27"/>
      <c r="K227" s="18"/>
    </row>
    <row r="228" spans="1:11" s="2" customFormat="1" ht="33" customHeight="1" x14ac:dyDescent="0.2">
      <c r="A228" s="21">
        <f t="shared" si="9"/>
        <v>214</v>
      </c>
      <c r="B228" s="28" t="s">
        <v>1174</v>
      </c>
      <c r="C228" s="28" t="s">
        <v>1141</v>
      </c>
      <c r="D228" s="233">
        <v>2019.09</v>
      </c>
      <c r="E228" s="111" t="s">
        <v>682</v>
      </c>
      <c r="F228" s="31">
        <v>889</v>
      </c>
      <c r="G228" s="31">
        <v>3199</v>
      </c>
      <c r="H228" s="120" t="s">
        <v>1175</v>
      </c>
      <c r="I228" s="92" t="s">
        <v>53</v>
      </c>
      <c r="J228" s="27"/>
      <c r="K228" s="18"/>
    </row>
    <row r="229" spans="1:11" s="2" customFormat="1" ht="33" customHeight="1" x14ac:dyDescent="0.2">
      <c r="A229" s="21">
        <f t="shared" si="9"/>
        <v>215</v>
      </c>
      <c r="B229" s="28" t="s">
        <v>1176</v>
      </c>
      <c r="C229" s="89" t="s">
        <v>1177</v>
      </c>
      <c r="D229" s="233">
        <v>2020.05</v>
      </c>
      <c r="E229" s="111" t="s">
        <v>1178</v>
      </c>
      <c r="F229" s="31">
        <v>738</v>
      </c>
      <c r="G229" s="31">
        <v>292</v>
      </c>
      <c r="H229" s="91" t="s">
        <v>1179</v>
      </c>
      <c r="I229" s="92" t="s">
        <v>53</v>
      </c>
      <c r="J229" s="27"/>
      <c r="K229" s="18"/>
    </row>
    <row r="230" spans="1:11" s="2" customFormat="1" ht="33" customHeight="1" x14ac:dyDescent="0.2">
      <c r="A230" s="356" t="s">
        <v>732</v>
      </c>
      <c r="B230" s="357"/>
      <c r="C230" s="357"/>
      <c r="D230" s="357"/>
      <c r="E230" s="357"/>
      <c r="F230" s="357"/>
      <c r="G230" s="357"/>
      <c r="H230" s="357"/>
      <c r="I230" s="357"/>
      <c r="J230" s="358"/>
      <c r="K230" s="18"/>
    </row>
    <row r="231" spans="1:11" s="2" customFormat="1" ht="33" customHeight="1" x14ac:dyDescent="0.2">
      <c r="A231" s="21">
        <f>ROW()-15</f>
        <v>216</v>
      </c>
      <c r="B231" s="22" t="s">
        <v>1180</v>
      </c>
      <c r="C231" s="28" t="s">
        <v>732</v>
      </c>
      <c r="D231" s="235">
        <v>2012.09</v>
      </c>
      <c r="E231" s="23" t="s">
        <v>173</v>
      </c>
      <c r="F231" s="24">
        <v>619</v>
      </c>
      <c r="G231" s="24">
        <v>1276</v>
      </c>
      <c r="H231" s="29" t="s">
        <v>922</v>
      </c>
      <c r="I231" s="26" t="s">
        <v>53</v>
      </c>
      <c r="J231" s="27"/>
      <c r="K231" s="18"/>
    </row>
    <row r="232" spans="1:11" s="2" customFormat="1" ht="33" customHeight="1" x14ac:dyDescent="0.2">
      <c r="A232" s="21">
        <f t="shared" ref="A232:A236" si="10">ROW()-15</f>
        <v>217</v>
      </c>
      <c r="B232" s="28" t="s">
        <v>1181</v>
      </c>
      <c r="C232" s="28" t="s">
        <v>732</v>
      </c>
      <c r="D232" s="233">
        <v>2014.04</v>
      </c>
      <c r="E232" s="52" t="s">
        <v>240</v>
      </c>
      <c r="F232" s="53">
        <v>1161</v>
      </c>
      <c r="G232" s="24">
        <v>1425</v>
      </c>
      <c r="H232" s="29" t="s">
        <v>2</v>
      </c>
      <c r="I232" s="26" t="s">
        <v>53</v>
      </c>
      <c r="J232" s="45"/>
      <c r="K232" s="18"/>
    </row>
    <row r="233" spans="1:11" s="2" customFormat="1" ht="33" customHeight="1" x14ac:dyDescent="0.2">
      <c r="A233" s="21">
        <f t="shared" si="10"/>
        <v>218</v>
      </c>
      <c r="B233" s="22" t="s">
        <v>1182</v>
      </c>
      <c r="C233" s="22" t="s">
        <v>732</v>
      </c>
      <c r="D233" s="233">
        <v>2015.01</v>
      </c>
      <c r="E233" s="23" t="s">
        <v>191</v>
      </c>
      <c r="F233" s="24">
        <v>231</v>
      </c>
      <c r="G233" s="24">
        <v>360</v>
      </c>
      <c r="H233" s="29" t="s">
        <v>1183</v>
      </c>
      <c r="I233" s="26" t="s">
        <v>53</v>
      </c>
      <c r="J233" s="27"/>
      <c r="K233" s="18"/>
    </row>
    <row r="234" spans="1:11" s="2" customFormat="1" ht="33" customHeight="1" x14ac:dyDescent="0.2">
      <c r="A234" s="21">
        <f t="shared" si="10"/>
        <v>219</v>
      </c>
      <c r="B234" s="28" t="s">
        <v>1184</v>
      </c>
      <c r="C234" s="28" t="s">
        <v>732</v>
      </c>
      <c r="D234" s="233">
        <v>2015.11</v>
      </c>
      <c r="E234" s="30" t="s">
        <v>146</v>
      </c>
      <c r="F234" s="31">
        <v>517</v>
      </c>
      <c r="G234" s="31">
        <v>1101</v>
      </c>
      <c r="H234" s="32" t="s">
        <v>856</v>
      </c>
      <c r="I234" s="33" t="s">
        <v>53</v>
      </c>
      <c r="J234" s="46"/>
      <c r="K234" s="18"/>
    </row>
    <row r="235" spans="1:11" s="2" customFormat="1" ht="33" customHeight="1" x14ac:dyDescent="0.2">
      <c r="A235" s="21">
        <f t="shared" si="10"/>
        <v>220</v>
      </c>
      <c r="B235" s="28" t="s">
        <v>1185</v>
      </c>
      <c r="C235" s="54" t="s">
        <v>732</v>
      </c>
      <c r="D235" s="233">
        <v>2017.05</v>
      </c>
      <c r="E235" s="30" t="s">
        <v>127</v>
      </c>
      <c r="F235" s="31">
        <v>384</v>
      </c>
      <c r="G235" s="31">
        <v>888</v>
      </c>
      <c r="H235" s="32" t="s">
        <v>4</v>
      </c>
      <c r="I235" s="64" t="s">
        <v>53</v>
      </c>
      <c r="J235" s="46"/>
      <c r="K235" s="18"/>
    </row>
    <row r="236" spans="1:11" s="2" customFormat="1" ht="33" customHeight="1" x14ac:dyDescent="0.2">
      <c r="A236" s="21">
        <f t="shared" si="10"/>
        <v>221</v>
      </c>
      <c r="B236" s="79" t="s">
        <v>1186</v>
      </c>
      <c r="C236" s="28" t="s">
        <v>732</v>
      </c>
      <c r="D236" s="233">
        <v>2017.11</v>
      </c>
      <c r="E236" s="30" t="s">
        <v>512</v>
      </c>
      <c r="F236" s="31">
        <v>500</v>
      </c>
      <c r="G236" s="31">
        <v>1162</v>
      </c>
      <c r="H236" s="32" t="s">
        <v>42</v>
      </c>
      <c r="I236" s="33" t="s">
        <v>53</v>
      </c>
      <c r="J236" s="46"/>
      <c r="K236" s="18"/>
    </row>
    <row r="237" spans="1:11" s="2" customFormat="1" ht="33" customHeight="1" x14ac:dyDescent="0.2">
      <c r="A237" s="356" t="s">
        <v>1187</v>
      </c>
      <c r="B237" s="357"/>
      <c r="C237" s="357"/>
      <c r="D237" s="357"/>
      <c r="E237" s="357"/>
      <c r="F237" s="357"/>
      <c r="G237" s="357"/>
      <c r="H237" s="357"/>
      <c r="I237" s="357"/>
      <c r="J237" s="358"/>
      <c r="K237" s="18"/>
    </row>
    <row r="238" spans="1:11" s="8" customFormat="1" ht="33" customHeight="1" x14ac:dyDescent="0.2">
      <c r="A238" s="21">
        <f>ROW()-16</f>
        <v>222</v>
      </c>
      <c r="B238" s="28" t="s">
        <v>1188</v>
      </c>
      <c r="C238" s="28" t="s">
        <v>1189</v>
      </c>
      <c r="D238" s="233">
        <v>2014.01</v>
      </c>
      <c r="E238" s="52" t="s">
        <v>316</v>
      </c>
      <c r="F238" s="53">
        <v>1709</v>
      </c>
      <c r="G238" s="24">
        <v>3039</v>
      </c>
      <c r="H238" s="29" t="s">
        <v>901</v>
      </c>
      <c r="I238" s="26" t="s">
        <v>53</v>
      </c>
      <c r="J238" s="45"/>
      <c r="K238" s="245"/>
    </row>
    <row r="239" spans="1:11" s="8" customFormat="1" ht="33" customHeight="1" x14ac:dyDescent="0.2">
      <c r="A239" s="217">
        <f>ROW()-16</f>
        <v>223</v>
      </c>
      <c r="B239" s="28" t="s">
        <v>664</v>
      </c>
      <c r="C239" s="28" t="s">
        <v>1190</v>
      </c>
      <c r="D239" s="233">
        <v>2019.07</v>
      </c>
      <c r="E239" s="111" t="s">
        <v>653</v>
      </c>
      <c r="F239" s="31">
        <v>2070</v>
      </c>
      <c r="G239" s="31">
        <v>4762</v>
      </c>
      <c r="H239" s="120" t="s">
        <v>1191</v>
      </c>
      <c r="I239" s="92" t="s">
        <v>35</v>
      </c>
      <c r="J239" s="27"/>
      <c r="K239" s="245"/>
    </row>
    <row r="240" spans="1:11" s="8" customFormat="1" ht="33" customHeight="1" x14ac:dyDescent="0.2">
      <c r="A240" s="356" t="s">
        <v>726</v>
      </c>
      <c r="B240" s="357"/>
      <c r="C240" s="357"/>
      <c r="D240" s="357"/>
      <c r="E240" s="357"/>
      <c r="F240" s="357"/>
      <c r="G240" s="357"/>
      <c r="H240" s="357"/>
      <c r="I240" s="357"/>
      <c r="J240" s="358"/>
      <c r="K240" s="245"/>
    </row>
    <row r="241" spans="1:11" s="8" customFormat="1" ht="33" customHeight="1" x14ac:dyDescent="0.2">
      <c r="A241" s="21">
        <f>ROW()-17</f>
        <v>224</v>
      </c>
      <c r="B241" s="22" t="s">
        <v>1192</v>
      </c>
      <c r="C241" s="22" t="s">
        <v>726</v>
      </c>
      <c r="D241" s="235">
        <v>2005.09</v>
      </c>
      <c r="E241" s="23" t="s">
        <v>490</v>
      </c>
      <c r="F241" s="24">
        <v>83</v>
      </c>
      <c r="G241" s="24">
        <v>126</v>
      </c>
      <c r="H241" s="29" t="s">
        <v>2</v>
      </c>
      <c r="I241" s="26" t="s">
        <v>53</v>
      </c>
      <c r="J241" s="27"/>
      <c r="K241" s="245"/>
    </row>
    <row r="242" spans="1:11" s="8" customFormat="1" ht="33" customHeight="1" x14ac:dyDescent="0.2">
      <c r="A242" s="356" t="s">
        <v>15</v>
      </c>
      <c r="B242" s="357"/>
      <c r="C242" s="357"/>
      <c r="D242" s="357"/>
      <c r="E242" s="357"/>
      <c r="F242" s="357"/>
      <c r="G242" s="357"/>
      <c r="H242" s="357"/>
      <c r="I242" s="357"/>
      <c r="J242" s="358"/>
      <c r="K242" s="245"/>
    </row>
    <row r="243" spans="1:11" s="8" customFormat="1" ht="33" customHeight="1" x14ac:dyDescent="0.2">
      <c r="A243" s="21">
        <f>ROW()-18</f>
        <v>225</v>
      </c>
      <c r="B243" s="22" t="s">
        <v>1193</v>
      </c>
      <c r="C243" s="22" t="s">
        <v>15</v>
      </c>
      <c r="D243" s="235">
        <v>2005.01</v>
      </c>
      <c r="E243" s="23" t="s">
        <v>486</v>
      </c>
      <c r="F243" s="24">
        <v>1337</v>
      </c>
      <c r="G243" s="24">
        <v>2069</v>
      </c>
      <c r="H243" s="25" t="s">
        <v>2</v>
      </c>
      <c r="I243" s="26" t="s">
        <v>53</v>
      </c>
      <c r="J243" s="27"/>
      <c r="K243" s="245"/>
    </row>
    <row r="244" spans="1:11" s="8" customFormat="1" ht="33" customHeight="1" x14ac:dyDescent="0.2">
      <c r="A244" s="21">
        <f t="shared" ref="A244:A307" si="11">ROW()-18</f>
        <v>226</v>
      </c>
      <c r="B244" s="22" t="s">
        <v>1194</v>
      </c>
      <c r="C244" s="22" t="s">
        <v>15</v>
      </c>
      <c r="D244" s="233">
        <v>2006.07</v>
      </c>
      <c r="E244" s="23" t="s">
        <v>359</v>
      </c>
      <c r="F244" s="24">
        <v>1317</v>
      </c>
      <c r="G244" s="24">
        <v>2306</v>
      </c>
      <c r="H244" s="29" t="s">
        <v>4</v>
      </c>
      <c r="I244" s="26" t="s">
        <v>53</v>
      </c>
      <c r="J244" s="27"/>
      <c r="K244" s="245"/>
    </row>
    <row r="245" spans="1:11" s="8" customFormat="1" ht="33" customHeight="1" x14ac:dyDescent="0.2">
      <c r="A245" s="21">
        <f t="shared" si="11"/>
        <v>227</v>
      </c>
      <c r="B245" s="28" t="s">
        <v>1195</v>
      </c>
      <c r="C245" s="28" t="s">
        <v>15</v>
      </c>
      <c r="D245" s="233" t="s">
        <v>1196</v>
      </c>
      <c r="E245" s="30" t="s">
        <v>266</v>
      </c>
      <c r="F245" s="31">
        <v>1050</v>
      </c>
      <c r="G245" s="31">
        <v>2305</v>
      </c>
      <c r="H245" s="32" t="s">
        <v>3</v>
      </c>
      <c r="I245" s="33" t="s">
        <v>53</v>
      </c>
      <c r="J245" s="46"/>
      <c r="K245" s="245"/>
    </row>
    <row r="246" spans="1:11" s="8" customFormat="1" ht="33" customHeight="1" x14ac:dyDescent="0.2">
      <c r="A246" s="21">
        <f t="shared" si="11"/>
        <v>228</v>
      </c>
      <c r="B246" s="22" t="s">
        <v>1197</v>
      </c>
      <c r="C246" s="28" t="s">
        <v>15</v>
      </c>
      <c r="D246" s="233">
        <v>2007.12</v>
      </c>
      <c r="E246" s="30" t="s">
        <v>1198</v>
      </c>
      <c r="F246" s="31">
        <v>15854</v>
      </c>
      <c r="G246" s="31">
        <v>25652</v>
      </c>
      <c r="H246" s="32" t="s">
        <v>4</v>
      </c>
      <c r="I246" s="33" t="s">
        <v>1199</v>
      </c>
      <c r="J246" s="46"/>
      <c r="K246" s="245"/>
    </row>
    <row r="247" spans="1:11" s="8" customFormat="1" ht="33" customHeight="1" x14ac:dyDescent="0.2">
      <c r="A247" s="21">
        <f t="shared" si="11"/>
        <v>229</v>
      </c>
      <c r="B247" s="22" t="s">
        <v>1200</v>
      </c>
      <c r="C247" s="28" t="s">
        <v>15</v>
      </c>
      <c r="D247" s="233">
        <v>2008.06</v>
      </c>
      <c r="E247" s="30" t="s">
        <v>107</v>
      </c>
      <c r="F247" s="24">
        <v>1241</v>
      </c>
      <c r="G247" s="24">
        <v>1982</v>
      </c>
      <c r="H247" s="32" t="s">
        <v>4</v>
      </c>
      <c r="I247" s="26" t="s">
        <v>53</v>
      </c>
      <c r="J247" s="27"/>
      <c r="K247" s="245"/>
    </row>
    <row r="248" spans="1:11" s="8" customFormat="1" ht="33" customHeight="1" x14ac:dyDescent="0.2">
      <c r="A248" s="21">
        <f t="shared" si="11"/>
        <v>230</v>
      </c>
      <c r="B248" s="22" t="s">
        <v>50</v>
      </c>
      <c r="C248" s="28" t="s">
        <v>1201</v>
      </c>
      <c r="D248" s="233">
        <v>2010.06</v>
      </c>
      <c r="E248" s="23" t="s">
        <v>427</v>
      </c>
      <c r="F248" s="24">
        <v>5651</v>
      </c>
      <c r="G248" s="24">
        <v>9148</v>
      </c>
      <c r="H248" s="25" t="s">
        <v>4</v>
      </c>
      <c r="I248" s="26" t="s">
        <v>53</v>
      </c>
      <c r="J248" s="27"/>
      <c r="K248" s="245"/>
    </row>
    <row r="249" spans="1:11" s="8" customFormat="1" ht="33" customHeight="1" x14ac:dyDescent="0.2">
      <c r="A249" s="21">
        <f t="shared" si="11"/>
        <v>231</v>
      </c>
      <c r="B249" s="22" t="s">
        <v>38</v>
      </c>
      <c r="C249" s="28" t="s">
        <v>1201</v>
      </c>
      <c r="D249" s="233">
        <v>2010.08</v>
      </c>
      <c r="E249" s="23" t="s">
        <v>408</v>
      </c>
      <c r="F249" s="24">
        <v>1420</v>
      </c>
      <c r="G249" s="24">
        <v>2824</v>
      </c>
      <c r="H249" s="25" t="s">
        <v>4</v>
      </c>
      <c r="I249" s="26" t="s">
        <v>53</v>
      </c>
      <c r="J249" s="27"/>
      <c r="K249" s="245"/>
    </row>
    <row r="250" spans="1:11" s="8" customFormat="1" ht="33" customHeight="1" x14ac:dyDescent="0.2">
      <c r="A250" s="21">
        <f t="shared" si="11"/>
        <v>232</v>
      </c>
      <c r="B250" s="22" t="s">
        <v>1202</v>
      </c>
      <c r="C250" s="28" t="s">
        <v>1203</v>
      </c>
      <c r="D250" s="235" t="s">
        <v>1204</v>
      </c>
      <c r="E250" s="23" t="s">
        <v>440</v>
      </c>
      <c r="F250" s="24">
        <v>323</v>
      </c>
      <c r="G250" s="24">
        <v>525</v>
      </c>
      <c r="H250" s="29" t="s">
        <v>2</v>
      </c>
      <c r="I250" s="26" t="s">
        <v>53</v>
      </c>
      <c r="J250" s="127"/>
      <c r="K250" s="245"/>
    </row>
    <row r="251" spans="1:11" s="8" customFormat="1" ht="33" customHeight="1" x14ac:dyDescent="0.2">
      <c r="A251" s="21">
        <f t="shared" si="11"/>
        <v>233</v>
      </c>
      <c r="B251" s="22" t="s">
        <v>1205</v>
      </c>
      <c r="C251" s="28" t="s">
        <v>15</v>
      </c>
      <c r="D251" s="233">
        <v>2011.06</v>
      </c>
      <c r="E251" s="23" t="s">
        <v>458</v>
      </c>
      <c r="F251" s="24">
        <v>4125</v>
      </c>
      <c r="G251" s="24">
        <v>6709</v>
      </c>
      <c r="H251" s="29" t="s">
        <v>2</v>
      </c>
      <c r="I251" s="26" t="s">
        <v>53</v>
      </c>
      <c r="J251" s="27"/>
      <c r="K251" s="245"/>
    </row>
    <row r="252" spans="1:11" s="8" customFormat="1" ht="33" customHeight="1" x14ac:dyDescent="0.2">
      <c r="A252" s="21">
        <f t="shared" si="11"/>
        <v>234</v>
      </c>
      <c r="B252" s="22" t="s">
        <v>1206</v>
      </c>
      <c r="C252" s="54" t="s">
        <v>15</v>
      </c>
      <c r="D252" s="233" t="s">
        <v>1207</v>
      </c>
      <c r="E252" s="23" t="s">
        <v>118</v>
      </c>
      <c r="F252" s="24">
        <v>2809</v>
      </c>
      <c r="G252" s="24">
        <v>5546</v>
      </c>
      <c r="H252" s="29" t="s">
        <v>936</v>
      </c>
      <c r="I252" s="26" t="s">
        <v>53</v>
      </c>
      <c r="J252" s="27"/>
      <c r="K252" s="245"/>
    </row>
    <row r="253" spans="1:11" s="8" customFormat="1" ht="33" customHeight="1" x14ac:dyDescent="0.2">
      <c r="A253" s="21">
        <f t="shared" si="11"/>
        <v>235</v>
      </c>
      <c r="B253" s="22" t="s">
        <v>1208</v>
      </c>
      <c r="C253" s="28" t="s">
        <v>15</v>
      </c>
      <c r="D253" s="233" t="s">
        <v>1209</v>
      </c>
      <c r="E253" s="23" t="s">
        <v>392</v>
      </c>
      <c r="F253" s="24">
        <v>1360</v>
      </c>
      <c r="G253" s="24">
        <v>2663</v>
      </c>
      <c r="H253" s="29" t="s">
        <v>938</v>
      </c>
      <c r="I253" s="26" t="s">
        <v>53</v>
      </c>
      <c r="J253" s="27"/>
      <c r="K253" s="245"/>
    </row>
    <row r="254" spans="1:11" s="8" customFormat="1" ht="33" customHeight="1" x14ac:dyDescent="0.2">
      <c r="A254" s="21">
        <f t="shared" si="11"/>
        <v>236</v>
      </c>
      <c r="B254" s="22" t="s">
        <v>1210</v>
      </c>
      <c r="C254" s="28" t="s">
        <v>15</v>
      </c>
      <c r="D254" s="233">
        <v>2012.02</v>
      </c>
      <c r="E254" s="23" t="s">
        <v>408</v>
      </c>
      <c r="F254" s="24">
        <v>2051</v>
      </c>
      <c r="G254" s="24">
        <v>2590</v>
      </c>
      <c r="H254" s="29" t="s">
        <v>936</v>
      </c>
      <c r="I254" s="26" t="s">
        <v>53</v>
      </c>
      <c r="J254" s="27"/>
      <c r="K254" s="245"/>
    </row>
    <row r="255" spans="1:11" s="8" customFormat="1" ht="33" customHeight="1" x14ac:dyDescent="0.2">
      <c r="A255" s="21">
        <f t="shared" si="11"/>
        <v>237</v>
      </c>
      <c r="B255" s="22" t="s">
        <v>1211</v>
      </c>
      <c r="C255" s="28" t="s">
        <v>15</v>
      </c>
      <c r="D255" s="233">
        <v>2012.04</v>
      </c>
      <c r="E255" s="23" t="s">
        <v>413</v>
      </c>
      <c r="F255" s="24">
        <v>1751</v>
      </c>
      <c r="G255" s="24">
        <v>2387</v>
      </c>
      <c r="H255" s="29" t="s">
        <v>922</v>
      </c>
      <c r="I255" s="26" t="s">
        <v>53</v>
      </c>
      <c r="J255" s="27"/>
      <c r="K255" s="245"/>
    </row>
    <row r="256" spans="1:11" s="8" customFormat="1" ht="33" customHeight="1" x14ac:dyDescent="0.2">
      <c r="A256" s="21">
        <f t="shared" si="11"/>
        <v>238</v>
      </c>
      <c r="B256" s="22" t="s">
        <v>1212</v>
      </c>
      <c r="C256" s="28" t="s">
        <v>15</v>
      </c>
      <c r="D256" s="235">
        <v>2012.08</v>
      </c>
      <c r="E256" s="23" t="s">
        <v>359</v>
      </c>
      <c r="F256" s="24">
        <v>9198</v>
      </c>
      <c r="G256" s="24">
        <v>16334</v>
      </c>
      <c r="H256" s="29" t="s">
        <v>901</v>
      </c>
      <c r="I256" s="26" t="s">
        <v>53</v>
      </c>
      <c r="J256" s="27"/>
      <c r="K256" s="245"/>
    </row>
    <row r="257" spans="1:11" s="8" customFormat="1" ht="33" customHeight="1" x14ac:dyDescent="0.2">
      <c r="A257" s="21">
        <f t="shared" si="11"/>
        <v>239</v>
      </c>
      <c r="B257" s="22" t="s">
        <v>1213</v>
      </c>
      <c r="C257" s="28" t="s">
        <v>15</v>
      </c>
      <c r="D257" s="235">
        <v>2012.08</v>
      </c>
      <c r="E257" s="23" t="s">
        <v>362</v>
      </c>
      <c r="F257" s="24">
        <v>1344</v>
      </c>
      <c r="G257" s="24">
        <v>2988</v>
      </c>
      <c r="H257" s="29" t="s">
        <v>936</v>
      </c>
      <c r="I257" s="26" t="s">
        <v>53</v>
      </c>
      <c r="J257" s="27"/>
      <c r="K257" s="245"/>
    </row>
    <row r="258" spans="1:11" s="8" customFormat="1" ht="33" customHeight="1" x14ac:dyDescent="0.2">
      <c r="A258" s="21">
        <f t="shared" si="11"/>
        <v>240</v>
      </c>
      <c r="B258" s="22" t="s">
        <v>1214</v>
      </c>
      <c r="C258" s="28" t="s">
        <v>15</v>
      </c>
      <c r="D258" s="235">
        <v>2012.09</v>
      </c>
      <c r="E258" s="23" t="s">
        <v>135</v>
      </c>
      <c r="F258" s="24">
        <v>1032</v>
      </c>
      <c r="G258" s="24">
        <v>1134</v>
      </c>
      <c r="H258" s="29" t="s">
        <v>922</v>
      </c>
      <c r="I258" s="26" t="s">
        <v>53</v>
      </c>
      <c r="J258" s="27"/>
      <c r="K258" s="245"/>
    </row>
    <row r="259" spans="1:11" s="8" customFormat="1" ht="33" customHeight="1" x14ac:dyDescent="0.2">
      <c r="A259" s="21">
        <f t="shared" si="11"/>
        <v>241</v>
      </c>
      <c r="B259" s="28" t="s">
        <v>1215</v>
      </c>
      <c r="C259" s="28" t="s">
        <v>15</v>
      </c>
      <c r="D259" s="235">
        <v>2013.08</v>
      </c>
      <c r="E259" s="23" t="s">
        <v>205</v>
      </c>
      <c r="F259" s="24">
        <v>839</v>
      </c>
      <c r="G259" s="24">
        <v>1432</v>
      </c>
      <c r="H259" s="29" t="s">
        <v>1216</v>
      </c>
      <c r="I259" s="26" t="s">
        <v>53</v>
      </c>
      <c r="J259" s="27" t="s">
        <v>1217</v>
      </c>
      <c r="K259" s="245"/>
    </row>
    <row r="260" spans="1:11" s="8" customFormat="1" ht="33" customHeight="1" x14ac:dyDescent="0.2">
      <c r="A260" s="21">
        <f t="shared" si="11"/>
        <v>242</v>
      </c>
      <c r="B260" s="246" t="s">
        <v>1218</v>
      </c>
      <c r="C260" s="28" t="s">
        <v>15</v>
      </c>
      <c r="D260" s="235">
        <v>2013.12</v>
      </c>
      <c r="E260" s="23" t="s">
        <v>356</v>
      </c>
      <c r="F260" s="24">
        <v>1300</v>
      </c>
      <c r="G260" s="24">
        <v>2240</v>
      </c>
      <c r="H260" s="29" t="s">
        <v>1117</v>
      </c>
      <c r="I260" s="26" t="s">
        <v>53</v>
      </c>
      <c r="J260" s="27"/>
      <c r="K260" s="245"/>
    </row>
    <row r="261" spans="1:11" s="8" customFormat="1" ht="33" customHeight="1" x14ac:dyDescent="0.2">
      <c r="A261" s="21">
        <f t="shared" si="11"/>
        <v>243</v>
      </c>
      <c r="B261" s="28" t="s">
        <v>1219</v>
      </c>
      <c r="C261" s="54" t="s">
        <v>15</v>
      </c>
      <c r="D261" s="233">
        <v>2014.01</v>
      </c>
      <c r="E261" s="52" t="s">
        <v>317</v>
      </c>
      <c r="F261" s="53">
        <v>882</v>
      </c>
      <c r="G261" s="24">
        <v>1769</v>
      </c>
      <c r="H261" s="29" t="s">
        <v>928</v>
      </c>
      <c r="I261" s="26" t="s">
        <v>53</v>
      </c>
      <c r="J261" s="45"/>
      <c r="K261" s="245"/>
    </row>
    <row r="262" spans="1:11" s="8" customFormat="1" ht="33" customHeight="1" x14ac:dyDescent="0.2">
      <c r="A262" s="21">
        <f t="shared" si="11"/>
        <v>244</v>
      </c>
      <c r="B262" s="28" t="s">
        <v>1220</v>
      </c>
      <c r="C262" s="28" t="s">
        <v>15</v>
      </c>
      <c r="D262" s="233">
        <v>2014.02</v>
      </c>
      <c r="E262" s="52" t="s">
        <v>196</v>
      </c>
      <c r="F262" s="53">
        <v>1234</v>
      </c>
      <c r="G262" s="24">
        <v>2058</v>
      </c>
      <c r="H262" s="29" t="s">
        <v>856</v>
      </c>
      <c r="I262" s="26" t="s">
        <v>53</v>
      </c>
      <c r="J262" s="45"/>
      <c r="K262" s="245"/>
    </row>
    <row r="263" spans="1:11" s="8" customFormat="1" ht="33" customHeight="1" x14ac:dyDescent="0.2">
      <c r="A263" s="21">
        <f t="shared" si="11"/>
        <v>245</v>
      </c>
      <c r="B263" s="28" t="s">
        <v>1221</v>
      </c>
      <c r="C263" s="28" t="s">
        <v>15</v>
      </c>
      <c r="D263" s="233">
        <v>2014.03</v>
      </c>
      <c r="E263" s="52" t="s">
        <v>133</v>
      </c>
      <c r="F263" s="53">
        <v>2087</v>
      </c>
      <c r="G263" s="24">
        <v>3970</v>
      </c>
      <c r="H263" s="29" t="s">
        <v>936</v>
      </c>
      <c r="I263" s="26" t="s">
        <v>53</v>
      </c>
      <c r="J263" s="45"/>
      <c r="K263" s="245"/>
    </row>
    <row r="264" spans="1:11" s="8" customFormat="1" ht="33" customHeight="1" x14ac:dyDescent="0.2">
      <c r="A264" s="21">
        <f t="shared" si="11"/>
        <v>246</v>
      </c>
      <c r="B264" s="22" t="s">
        <v>1222</v>
      </c>
      <c r="C264" s="28" t="s">
        <v>15</v>
      </c>
      <c r="D264" s="233">
        <v>2014.07</v>
      </c>
      <c r="E264" s="23" t="s">
        <v>229</v>
      </c>
      <c r="F264" s="24">
        <v>4320</v>
      </c>
      <c r="G264" s="24">
        <v>9204</v>
      </c>
      <c r="H264" s="29" t="s">
        <v>928</v>
      </c>
      <c r="I264" s="26" t="s">
        <v>53</v>
      </c>
      <c r="J264" s="27"/>
      <c r="K264" s="245"/>
    </row>
    <row r="265" spans="1:11" s="8" customFormat="1" ht="33" customHeight="1" x14ac:dyDescent="0.2">
      <c r="A265" s="21">
        <f t="shared" si="11"/>
        <v>247</v>
      </c>
      <c r="B265" s="22" t="s">
        <v>1223</v>
      </c>
      <c r="C265" s="28" t="s">
        <v>15</v>
      </c>
      <c r="D265" s="233">
        <v>2014.07</v>
      </c>
      <c r="E265" s="23" t="s">
        <v>229</v>
      </c>
      <c r="F265" s="24">
        <v>192</v>
      </c>
      <c r="G265" s="24">
        <v>451</v>
      </c>
      <c r="H265" s="29" t="s">
        <v>928</v>
      </c>
      <c r="I265" s="26" t="s">
        <v>53</v>
      </c>
      <c r="J265" s="27"/>
      <c r="K265" s="245"/>
    </row>
    <row r="266" spans="1:11" s="8" customFormat="1" ht="33" customHeight="1" x14ac:dyDescent="0.2">
      <c r="A266" s="21">
        <f t="shared" si="11"/>
        <v>248</v>
      </c>
      <c r="B266" s="22" t="s">
        <v>1224</v>
      </c>
      <c r="C266" s="28" t="s">
        <v>15</v>
      </c>
      <c r="D266" s="233">
        <v>2014.07</v>
      </c>
      <c r="E266" s="23" t="s">
        <v>229</v>
      </c>
      <c r="F266" s="24">
        <v>131</v>
      </c>
      <c r="G266" s="24">
        <v>267</v>
      </c>
      <c r="H266" s="29" t="s">
        <v>928</v>
      </c>
      <c r="I266" s="26" t="s">
        <v>53</v>
      </c>
      <c r="J266" s="27"/>
      <c r="K266" s="245"/>
    </row>
    <row r="267" spans="1:11" s="8" customFormat="1" ht="33" customHeight="1" x14ac:dyDescent="0.2">
      <c r="A267" s="21">
        <f t="shared" si="11"/>
        <v>249</v>
      </c>
      <c r="B267" s="22" t="s">
        <v>1225</v>
      </c>
      <c r="C267" s="28" t="s">
        <v>15</v>
      </c>
      <c r="D267" s="233">
        <v>2014.07</v>
      </c>
      <c r="E267" s="23" t="s">
        <v>298</v>
      </c>
      <c r="F267" s="24">
        <v>2260</v>
      </c>
      <c r="G267" s="24">
        <v>3695</v>
      </c>
      <c r="H267" s="29" t="s">
        <v>928</v>
      </c>
      <c r="I267" s="26" t="s">
        <v>53</v>
      </c>
      <c r="J267" s="27"/>
      <c r="K267" s="245"/>
    </row>
    <row r="268" spans="1:11" s="8" customFormat="1" ht="33" customHeight="1" x14ac:dyDescent="0.2">
      <c r="A268" s="21">
        <f t="shared" si="11"/>
        <v>250</v>
      </c>
      <c r="B268" s="22" t="s">
        <v>1226</v>
      </c>
      <c r="C268" s="28" t="s">
        <v>15</v>
      </c>
      <c r="D268" s="233">
        <v>2014.08</v>
      </c>
      <c r="E268" s="23" t="s">
        <v>220</v>
      </c>
      <c r="F268" s="24">
        <v>1273</v>
      </c>
      <c r="G268" s="24">
        <v>2557</v>
      </c>
      <c r="H268" s="29" t="s">
        <v>936</v>
      </c>
      <c r="I268" s="26" t="s">
        <v>53</v>
      </c>
      <c r="J268" s="27"/>
      <c r="K268" s="245"/>
    </row>
    <row r="269" spans="1:11" s="8" customFormat="1" ht="33" customHeight="1" x14ac:dyDescent="0.2">
      <c r="A269" s="21">
        <f t="shared" si="11"/>
        <v>251</v>
      </c>
      <c r="B269" s="22" t="s">
        <v>1227</v>
      </c>
      <c r="C269" s="54" t="s">
        <v>15</v>
      </c>
      <c r="D269" s="233" t="s">
        <v>1228</v>
      </c>
      <c r="E269" s="23" t="s">
        <v>194</v>
      </c>
      <c r="F269" s="24">
        <v>1630</v>
      </c>
      <c r="G269" s="24">
        <v>3657</v>
      </c>
      <c r="H269" s="29" t="s">
        <v>928</v>
      </c>
      <c r="I269" s="26" t="s">
        <v>53</v>
      </c>
      <c r="J269" s="27"/>
      <c r="K269" s="245"/>
    </row>
    <row r="270" spans="1:11" s="8" customFormat="1" ht="33" customHeight="1" x14ac:dyDescent="0.2">
      <c r="A270" s="21">
        <f t="shared" si="11"/>
        <v>252</v>
      </c>
      <c r="B270" s="22" t="s">
        <v>1229</v>
      </c>
      <c r="C270" s="54" t="s">
        <v>15</v>
      </c>
      <c r="D270" s="233" t="s">
        <v>1228</v>
      </c>
      <c r="E270" s="23" t="s">
        <v>108</v>
      </c>
      <c r="F270" s="24">
        <v>5615</v>
      </c>
      <c r="G270" s="24">
        <v>12029</v>
      </c>
      <c r="H270" s="29" t="s">
        <v>936</v>
      </c>
      <c r="I270" s="26" t="s">
        <v>53</v>
      </c>
      <c r="J270" s="27"/>
      <c r="K270" s="245"/>
    </row>
    <row r="271" spans="1:11" s="8" customFormat="1" ht="33" customHeight="1" x14ac:dyDescent="0.2">
      <c r="A271" s="21">
        <f t="shared" si="11"/>
        <v>253</v>
      </c>
      <c r="B271" s="22" t="s">
        <v>1230</v>
      </c>
      <c r="C271" s="54" t="s">
        <v>15</v>
      </c>
      <c r="D271" s="233">
        <v>2014.11</v>
      </c>
      <c r="E271" s="23" t="s">
        <v>298</v>
      </c>
      <c r="F271" s="24">
        <v>1221</v>
      </c>
      <c r="G271" s="24">
        <v>1456</v>
      </c>
      <c r="H271" s="29" t="s">
        <v>936</v>
      </c>
      <c r="I271" s="26" t="s">
        <v>53</v>
      </c>
      <c r="J271" s="27"/>
      <c r="K271" s="245"/>
    </row>
    <row r="272" spans="1:11" s="8" customFormat="1" ht="33" customHeight="1" x14ac:dyDescent="0.2">
      <c r="A272" s="21">
        <f t="shared" si="11"/>
        <v>254</v>
      </c>
      <c r="B272" s="22" t="s">
        <v>1231</v>
      </c>
      <c r="C272" s="28" t="s">
        <v>15</v>
      </c>
      <c r="D272" s="233">
        <v>2014.11</v>
      </c>
      <c r="E272" s="23" t="s">
        <v>108</v>
      </c>
      <c r="F272" s="24">
        <v>508</v>
      </c>
      <c r="G272" s="24">
        <v>2480</v>
      </c>
      <c r="H272" s="29" t="s">
        <v>936</v>
      </c>
      <c r="I272" s="26" t="s">
        <v>1090</v>
      </c>
      <c r="J272" s="27"/>
      <c r="K272" s="245"/>
    </row>
    <row r="273" spans="1:11" s="8" customFormat="1" ht="33" customHeight="1" x14ac:dyDescent="0.2">
      <c r="A273" s="21">
        <f t="shared" si="11"/>
        <v>255</v>
      </c>
      <c r="B273" s="22" t="s">
        <v>1232</v>
      </c>
      <c r="C273" s="28" t="s">
        <v>15</v>
      </c>
      <c r="D273" s="233">
        <v>2014.11</v>
      </c>
      <c r="E273" s="23" t="s">
        <v>306</v>
      </c>
      <c r="F273" s="24">
        <v>1360</v>
      </c>
      <c r="G273" s="24">
        <v>2546</v>
      </c>
      <c r="H273" s="29" t="s">
        <v>936</v>
      </c>
      <c r="I273" s="26" t="s">
        <v>53</v>
      </c>
      <c r="J273" s="27"/>
      <c r="K273" s="245"/>
    </row>
    <row r="274" spans="1:11" s="8" customFormat="1" ht="33" customHeight="1" x14ac:dyDescent="0.2">
      <c r="A274" s="21">
        <f t="shared" si="11"/>
        <v>256</v>
      </c>
      <c r="B274" s="22" t="s">
        <v>1233</v>
      </c>
      <c r="C274" s="28" t="s">
        <v>15</v>
      </c>
      <c r="D274" s="233">
        <v>2015.01</v>
      </c>
      <c r="E274" s="23" t="s">
        <v>312</v>
      </c>
      <c r="F274" s="24">
        <v>4319</v>
      </c>
      <c r="G274" s="24">
        <v>7224</v>
      </c>
      <c r="H274" s="29" t="s">
        <v>928</v>
      </c>
      <c r="I274" s="26" t="s">
        <v>53</v>
      </c>
      <c r="J274" s="27"/>
      <c r="K274" s="245"/>
    </row>
    <row r="275" spans="1:11" s="8" customFormat="1" ht="33" customHeight="1" x14ac:dyDescent="0.2">
      <c r="A275" s="21">
        <f t="shared" si="11"/>
        <v>257</v>
      </c>
      <c r="B275" s="22" t="s">
        <v>1234</v>
      </c>
      <c r="C275" s="54" t="s">
        <v>15</v>
      </c>
      <c r="D275" s="233">
        <v>2015.01</v>
      </c>
      <c r="E275" s="23" t="s">
        <v>313</v>
      </c>
      <c r="F275" s="24">
        <v>1822</v>
      </c>
      <c r="G275" s="24">
        <v>3508</v>
      </c>
      <c r="H275" s="29" t="s">
        <v>986</v>
      </c>
      <c r="I275" s="26" t="s">
        <v>53</v>
      </c>
      <c r="J275" s="27"/>
      <c r="K275" s="245"/>
    </row>
    <row r="276" spans="1:11" s="8" customFormat="1" ht="33" customHeight="1" x14ac:dyDescent="0.2">
      <c r="A276" s="21">
        <f t="shared" si="11"/>
        <v>258</v>
      </c>
      <c r="B276" s="28" t="s">
        <v>1235</v>
      </c>
      <c r="C276" s="28" t="s">
        <v>15</v>
      </c>
      <c r="D276" s="233">
        <v>2015.03</v>
      </c>
      <c r="E276" s="30" t="s">
        <v>255</v>
      </c>
      <c r="F276" s="31">
        <v>2255</v>
      </c>
      <c r="G276" s="31">
        <v>5127</v>
      </c>
      <c r="H276" s="29" t="s">
        <v>961</v>
      </c>
      <c r="I276" s="33" t="s">
        <v>53</v>
      </c>
      <c r="J276" s="46"/>
      <c r="K276" s="245"/>
    </row>
    <row r="277" spans="1:11" s="8" customFormat="1" ht="33" customHeight="1" x14ac:dyDescent="0.2">
      <c r="A277" s="21">
        <f t="shared" si="11"/>
        <v>259</v>
      </c>
      <c r="B277" s="28" t="s">
        <v>1236</v>
      </c>
      <c r="C277" s="28" t="s">
        <v>15</v>
      </c>
      <c r="D277" s="233">
        <v>2015.03</v>
      </c>
      <c r="E277" s="30" t="s">
        <v>150</v>
      </c>
      <c r="F277" s="31">
        <v>545</v>
      </c>
      <c r="G277" s="31">
        <v>865</v>
      </c>
      <c r="H277" s="32" t="s">
        <v>936</v>
      </c>
      <c r="I277" s="33" t="s">
        <v>53</v>
      </c>
      <c r="J277" s="46"/>
      <c r="K277" s="245"/>
    </row>
    <row r="278" spans="1:11" s="8" customFormat="1" ht="33" customHeight="1" x14ac:dyDescent="0.2">
      <c r="A278" s="21">
        <f t="shared" si="11"/>
        <v>260</v>
      </c>
      <c r="B278" s="28" t="s">
        <v>1237</v>
      </c>
      <c r="C278" s="28" t="s">
        <v>15</v>
      </c>
      <c r="D278" s="233">
        <v>2015.03</v>
      </c>
      <c r="E278" s="30" t="s">
        <v>262</v>
      </c>
      <c r="F278" s="31">
        <v>4183</v>
      </c>
      <c r="G278" s="31">
        <v>8807</v>
      </c>
      <c r="H278" s="32" t="s">
        <v>928</v>
      </c>
      <c r="I278" s="33" t="s">
        <v>53</v>
      </c>
      <c r="J278" s="27" t="s">
        <v>1238</v>
      </c>
      <c r="K278" s="245"/>
    </row>
    <row r="279" spans="1:11" s="8" customFormat="1" ht="33" customHeight="1" x14ac:dyDescent="0.2">
      <c r="A279" s="21">
        <f t="shared" si="11"/>
        <v>261</v>
      </c>
      <c r="B279" s="28" t="s">
        <v>1239</v>
      </c>
      <c r="C279" s="28" t="s">
        <v>15</v>
      </c>
      <c r="D279" s="233">
        <v>2015.04</v>
      </c>
      <c r="E279" s="30" t="s">
        <v>264</v>
      </c>
      <c r="F279" s="31">
        <v>1433</v>
      </c>
      <c r="G279" s="31">
        <v>3605</v>
      </c>
      <c r="H279" s="32" t="s">
        <v>928</v>
      </c>
      <c r="I279" s="33" t="s">
        <v>53</v>
      </c>
      <c r="J279" s="46"/>
      <c r="K279" s="245"/>
    </row>
    <row r="280" spans="1:11" s="8" customFormat="1" ht="33" customHeight="1" x14ac:dyDescent="0.2">
      <c r="A280" s="21">
        <f t="shared" si="11"/>
        <v>262</v>
      </c>
      <c r="B280" s="28" t="s">
        <v>1240</v>
      </c>
      <c r="C280" s="28" t="s">
        <v>15</v>
      </c>
      <c r="D280" s="233">
        <v>2015.05</v>
      </c>
      <c r="E280" s="30" t="s">
        <v>270</v>
      </c>
      <c r="F280" s="31">
        <v>3863</v>
      </c>
      <c r="G280" s="31">
        <v>7412</v>
      </c>
      <c r="H280" s="32" t="s">
        <v>936</v>
      </c>
      <c r="I280" s="33" t="s">
        <v>53</v>
      </c>
      <c r="J280" s="45"/>
      <c r="K280" s="245"/>
    </row>
    <row r="281" spans="1:11" s="8" customFormat="1" ht="33" customHeight="1" x14ac:dyDescent="0.2">
      <c r="A281" s="21">
        <f t="shared" si="11"/>
        <v>263</v>
      </c>
      <c r="B281" s="28" t="s">
        <v>1241</v>
      </c>
      <c r="C281" s="28" t="s">
        <v>15</v>
      </c>
      <c r="D281" s="233">
        <v>2015.06</v>
      </c>
      <c r="E281" s="30" t="s">
        <v>230</v>
      </c>
      <c r="F281" s="31">
        <v>8788</v>
      </c>
      <c r="G281" s="31">
        <v>14200</v>
      </c>
      <c r="H281" s="32" t="s">
        <v>936</v>
      </c>
      <c r="I281" s="33" t="s">
        <v>53</v>
      </c>
      <c r="J281" s="46"/>
      <c r="K281" s="245"/>
    </row>
    <row r="282" spans="1:11" s="8" customFormat="1" ht="33" customHeight="1" x14ac:dyDescent="0.2">
      <c r="A282" s="21">
        <f t="shared" si="11"/>
        <v>264</v>
      </c>
      <c r="B282" s="28" t="s">
        <v>1242</v>
      </c>
      <c r="C282" s="28" t="s">
        <v>15</v>
      </c>
      <c r="D282" s="233">
        <v>2015.06</v>
      </c>
      <c r="E282" s="30" t="s">
        <v>153</v>
      </c>
      <c r="F282" s="31">
        <v>372</v>
      </c>
      <c r="G282" s="31">
        <v>830</v>
      </c>
      <c r="H282" s="32" t="s">
        <v>936</v>
      </c>
      <c r="I282" s="33" t="s">
        <v>53</v>
      </c>
      <c r="J282" s="46"/>
      <c r="K282" s="245"/>
    </row>
    <row r="283" spans="1:11" s="8" customFormat="1" ht="33" customHeight="1" x14ac:dyDescent="0.2">
      <c r="A283" s="21">
        <f t="shared" si="11"/>
        <v>265</v>
      </c>
      <c r="B283" s="28" t="s">
        <v>1243</v>
      </c>
      <c r="C283" s="28" t="s">
        <v>15</v>
      </c>
      <c r="D283" s="233">
        <v>2015.06</v>
      </c>
      <c r="E283" s="30" t="s">
        <v>202</v>
      </c>
      <c r="F283" s="31">
        <v>2183</v>
      </c>
      <c r="G283" s="31">
        <v>4026</v>
      </c>
      <c r="H283" s="32" t="s">
        <v>928</v>
      </c>
      <c r="I283" s="33" t="s">
        <v>53</v>
      </c>
      <c r="J283" s="46"/>
      <c r="K283" s="245"/>
    </row>
    <row r="284" spans="1:11" s="8" customFormat="1" ht="33" customHeight="1" x14ac:dyDescent="0.2">
      <c r="A284" s="21">
        <f t="shared" si="11"/>
        <v>266</v>
      </c>
      <c r="B284" s="28" t="s">
        <v>1244</v>
      </c>
      <c r="C284" s="28" t="s">
        <v>15</v>
      </c>
      <c r="D284" s="233">
        <v>2015.07</v>
      </c>
      <c r="E284" s="30" t="s">
        <v>282</v>
      </c>
      <c r="F284" s="31">
        <v>765</v>
      </c>
      <c r="G284" s="31">
        <v>1939</v>
      </c>
      <c r="H284" s="32" t="s">
        <v>1245</v>
      </c>
      <c r="I284" s="33" t="s">
        <v>53</v>
      </c>
      <c r="J284" s="46"/>
      <c r="K284" s="245"/>
    </row>
    <row r="285" spans="1:11" s="8" customFormat="1" ht="33" customHeight="1" x14ac:dyDescent="0.2">
      <c r="A285" s="21">
        <f t="shared" si="11"/>
        <v>267</v>
      </c>
      <c r="B285" s="28" t="s">
        <v>1246</v>
      </c>
      <c r="C285" s="54" t="s">
        <v>15</v>
      </c>
      <c r="D285" s="233">
        <v>2015.07</v>
      </c>
      <c r="E285" s="30" t="s">
        <v>228</v>
      </c>
      <c r="F285" s="31">
        <v>488</v>
      </c>
      <c r="G285" s="31">
        <v>974</v>
      </c>
      <c r="H285" s="32" t="s">
        <v>1140</v>
      </c>
      <c r="I285" s="33" t="s">
        <v>53</v>
      </c>
      <c r="J285" s="46"/>
      <c r="K285" s="245"/>
    </row>
    <row r="286" spans="1:11" s="8" customFormat="1" ht="33" customHeight="1" x14ac:dyDescent="0.2">
      <c r="A286" s="21">
        <f t="shared" si="11"/>
        <v>268</v>
      </c>
      <c r="B286" s="28" t="s">
        <v>1247</v>
      </c>
      <c r="C286" s="28" t="s">
        <v>15</v>
      </c>
      <c r="D286" s="233">
        <v>2015.07</v>
      </c>
      <c r="E286" s="30" t="s">
        <v>283</v>
      </c>
      <c r="F286" s="31">
        <v>1835</v>
      </c>
      <c r="G286" s="31">
        <v>3714</v>
      </c>
      <c r="H286" s="32" t="s">
        <v>986</v>
      </c>
      <c r="I286" s="33" t="s">
        <v>53</v>
      </c>
      <c r="J286" s="46"/>
      <c r="K286" s="245"/>
    </row>
    <row r="287" spans="1:11" s="8" customFormat="1" ht="33" customHeight="1" x14ac:dyDescent="0.2">
      <c r="A287" s="21">
        <f t="shared" si="11"/>
        <v>269</v>
      </c>
      <c r="B287" s="28" t="s">
        <v>1248</v>
      </c>
      <c r="C287" s="28" t="s">
        <v>15</v>
      </c>
      <c r="D287" s="233">
        <v>2015.09</v>
      </c>
      <c r="E287" s="30" t="s">
        <v>230</v>
      </c>
      <c r="F287" s="31">
        <v>2079</v>
      </c>
      <c r="G287" s="31">
        <v>3168</v>
      </c>
      <c r="H287" s="32" t="s">
        <v>928</v>
      </c>
      <c r="I287" s="33" t="s">
        <v>1249</v>
      </c>
      <c r="J287" s="46"/>
      <c r="K287" s="245"/>
    </row>
    <row r="288" spans="1:11" s="8" customFormat="1" ht="33" customHeight="1" x14ac:dyDescent="0.2">
      <c r="A288" s="21">
        <f t="shared" si="11"/>
        <v>270</v>
      </c>
      <c r="B288" s="28" t="s">
        <v>1250</v>
      </c>
      <c r="C288" s="28" t="s">
        <v>15</v>
      </c>
      <c r="D288" s="233" t="s">
        <v>1153</v>
      </c>
      <c r="E288" s="30" t="s">
        <v>236</v>
      </c>
      <c r="F288" s="31">
        <v>257</v>
      </c>
      <c r="G288" s="31">
        <v>413</v>
      </c>
      <c r="H288" s="32" t="s">
        <v>928</v>
      </c>
      <c r="I288" s="33" t="s">
        <v>53</v>
      </c>
      <c r="J288" s="45"/>
      <c r="K288" s="245"/>
    </row>
    <row r="289" spans="1:11" s="8" customFormat="1" ht="33" customHeight="1" x14ac:dyDescent="0.2">
      <c r="A289" s="21">
        <f t="shared" si="11"/>
        <v>271</v>
      </c>
      <c r="B289" s="28" t="s">
        <v>1251</v>
      </c>
      <c r="C289" s="28" t="s">
        <v>15</v>
      </c>
      <c r="D289" s="233" t="s">
        <v>1153</v>
      </c>
      <c r="E289" s="30" t="s">
        <v>220</v>
      </c>
      <c r="F289" s="31">
        <v>3413</v>
      </c>
      <c r="G289" s="31">
        <v>11094</v>
      </c>
      <c r="H289" s="32" t="s">
        <v>936</v>
      </c>
      <c r="I289" s="33" t="s">
        <v>53</v>
      </c>
      <c r="J289" s="45" t="s">
        <v>1252</v>
      </c>
      <c r="K289" s="245"/>
    </row>
    <row r="290" spans="1:11" s="8" customFormat="1" ht="33" customHeight="1" x14ac:dyDescent="0.2">
      <c r="A290" s="21">
        <f t="shared" si="11"/>
        <v>272</v>
      </c>
      <c r="B290" s="28" t="s">
        <v>1253</v>
      </c>
      <c r="C290" s="28" t="s">
        <v>15</v>
      </c>
      <c r="D290" s="233" t="s">
        <v>1153</v>
      </c>
      <c r="E290" s="30" t="s">
        <v>237</v>
      </c>
      <c r="F290" s="31">
        <v>2064</v>
      </c>
      <c r="G290" s="31">
        <v>3124</v>
      </c>
      <c r="H290" s="32" t="s">
        <v>936</v>
      </c>
      <c r="I290" s="33" t="s">
        <v>53</v>
      </c>
      <c r="J290" s="45"/>
      <c r="K290" s="245"/>
    </row>
    <row r="291" spans="1:11" s="8" customFormat="1" ht="33" customHeight="1" x14ac:dyDescent="0.2">
      <c r="A291" s="21">
        <f t="shared" si="11"/>
        <v>273</v>
      </c>
      <c r="B291" s="28" t="s">
        <v>1254</v>
      </c>
      <c r="C291" s="28" t="s">
        <v>15</v>
      </c>
      <c r="D291" s="233" t="s">
        <v>1153</v>
      </c>
      <c r="E291" s="30" t="s">
        <v>106</v>
      </c>
      <c r="F291" s="31">
        <v>522</v>
      </c>
      <c r="G291" s="31">
        <v>749</v>
      </c>
      <c r="H291" s="32" t="s">
        <v>936</v>
      </c>
      <c r="I291" s="33" t="s">
        <v>53</v>
      </c>
      <c r="J291" s="45"/>
      <c r="K291" s="245"/>
    </row>
    <row r="292" spans="1:11" s="4" customFormat="1" ht="33" customHeight="1" x14ac:dyDescent="0.2">
      <c r="A292" s="21">
        <f t="shared" si="11"/>
        <v>274</v>
      </c>
      <c r="B292" s="35" t="s">
        <v>1255</v>
      </c>
      <c r="C292" s="35" t="s">
        <v>15</v>
      </c>
      <c r="D292" s="237">
        <v>2015.11</v>
      </c>
      <c r="E292" s="160" t="s">
        <v>135</v>
      </c>
      <c r="F292" s="161">
        <v>707</v>
      </c>
      <c r="G292" s="161">
        <v>1462</v>
      </c>
      <c r="H292" s="162" t="s">
        <v>936</v>
      </c>
      <c r="I292" s="163" t="s">
        <v>53</v>
      </c>
      <c r="J292" s="46"/>
      <c r="K292" s="238"/>
    </row>
    <row r="293" spans="1:11" s="4" customFormat="1" ht="33" customHeight="1" x14ac:dyDescent="0.2">
      <c r="A293" s="21">
        <f t="shared" si="11"/>
        <v>275</v>
      </c>
      <c r="B293" s="41" t="s">
        <v>1256</v>
      </c>
      <c r="C293" s="28" t="s">
        <v>15</v>
      </c>
      <c r="D293" s="232">
        <v>2015.11</v>
      </c>
      <c r="E293" s="164" t="s">
        <v>240</v>
      </c>
      <c r="F293" s="108">
        <v>2239</v>
      </c>
      <c r="G293" s="108">
        <v>5773</v>
      </c>
      <c r="H293" s="195" t="s">
        <v>936</v>
      </c>
      <c r="I293" s="196" t="s">
        <v>53</v>
      </c>
      <c r="J293" s="46"/>
      <c r="K293" s="238"/>
    </row>
    <row r="294" spans="1:11" s="4" customFormat="1" ht="33" customHeight="1" x14ac:dyDescent="0.2">
      <c r="A294" s="21">
        <f t="shared" si="11"/>
        <v>276</v>
      </c>
      <c r="B294" s="28" t="s">
        <v>1257</v>
      </c>
      <c r="C294" s="28" t="s">
        <v>15</v>
      </c>
      <c r="D294" s="233">
        <v>2015.12</v>
      </c>
      <c r="E294" s="30" t="s">
        <v>123</v>
      </c>
      <c r="F294" s="31">
        <v>883</v>
      </c>
      <c r="G294" s="31">
        <v>1767</v>
      </c>
      <c r="H294" s="32" t="s">
        <v>928</v>
      </c>
      <c r="I294" s="33" t="s">
        <v>53</v>
      </c>
      <c r="J294" s="46"/>
      <c r="K294" s="238"/>
    </row>
    <row r="295" spans="1:11" s="4" customFormat="1" ht="33" customHeight="1" x14ac:dyDescent="0.2">
      <c r="A295" s="21">
        <f t="shared" si="11"/>
        <v>277</v>
      </c>
      <c r="B295" s="28" t="s">
        <v>1258</v>
      </c>
      <c r="C295" s="28" t="s">
        <v>15</v>
      </c>
      <c r="D295" s="233">
        <v>2016.02</v>
      </c>
      <c r="E295" s="30" t="s">
        <v>123</v>
      </c>
      <c r="F295" s="31">
        <v>18</v>
      </c>
      <c r="G295" s="31">
        <v>18</v>
      </c>
      <c r="H295" s="32" t="s">
        <v>1259</v>
      </c>
      <c r="I295" s="33" t="s">
        <v>53</v>
      </c>
      <c r="J295" s="46"/>
      <c r="K295" s="238"/>
    </row>
    <row r="296" spans="1:11" s="4" customFormat="1" ht="33" customHeight="1" x14ac:dyDescent="0.2">
      <c r="A296" s="21">
        <f t="shared" si="11"/>
        <v>278</v>
      </c>
      <c r="B296" s="28" t="s">
        <v>1260</v>
      </c>
      <c r="C296" s="54" t="s">
        <v>15</v>
      </c>
      <c r="D296" s="233">
        <v>2016.03</v>
      </c>
      <c r="E296" s="30" t="s">
        <v>126</v>
      </c>
      <c r="F296" s="31">
        <v>3776</v>
      </c>
      <c r="G296" s="31">
        <v>7897</v>
      </c>
      <c r="H296" s="32" t="s">
        <v>930</v>
      </c>
      <c r="I296" s="33" t="s">
        <v>53</v>
      </c>
      <c r="J296" s="46"/>
      <c r="K296" s="238"/>
    </row>
    <row r="297" spans="1:11" s="4" customFormat="1" ht="33" customHeight="1" x14ac:dyDescent="0.2">
      <c r="A297" s="21">
        <f t="shared" si="11"/>
        <v>279</v>
      </c>
      <c r="B297" s="28" t="s">
        <v>1261</v>
      </c>
      <c r="C297" s="28" t="s">
        <v>15</v>
      </c>
      <c r="D297" s="233">
        <v>2016.03</v>
      </c>
      <c r="E297" s="30" t="s">
        <v>182</v>
      </c>
      <c r="F297" s="31">
        <v>332</v>
      </c>
      <c r="G297" s="31">
        <v>622</v>
      </c>
      <c r="H297" s="32" t="s">
        <v>957</v>
      </c>
      <c r="I297" s="33" t="s">
        <v>53</v>
      </c>
      <c r="J297" s="46"/>
      <c r="K297" s="238"/>
    </row>
    <row r="298" spans="1:11" s="4" customFormat="1" ht="33" customHeight="1" x14ac:dyDescent="0.2">
      <c r="A298" s="21">
        <f t="shared" si="11"/>
        <v>280</v>
      </c>
      <c r="B298" s="28" t="s">
        <v>1262</v>
      </c>
      <c r="C298" s="54" t="s">
        <v>15</v>
      </c>
      <c r="D298" s="233">
        <v>2016.04</v>
      </c>
      <c r="E298" s="30" t="s">
        <v>137</v>
      </c>
      <c r="F298" s="31">
        <v>350</v>
      </c>
      <c r="G298" s="31">
        <v>843</v>
      </c>
      <c r="H298" s="32" t="s">
        <v>957</v>
      </c>
      <c r="I298" s="33" t="s">
        <v>53</v>
      </c>
      <c r="J298" s="46"/>
      <c r="K298" s="238"/>
    </row>
    <row r="299" spans="1:11" s="4" customFormat="1" ht="33" customHeight="1" x14ac:dyDescent="0.2">
      <c r="A299" s="21">
        <f t="shared" si="11"/>
        <v>281</v>
      </c>
      <c r="B299" s="28" t="s">
        <v>1263</v>
      </c>
      <c r="C299" s="28" t="s">
        <v>15</v>
      </c>
      <c r="D299" s="233">
        <v>2016.05</v>
      </c>
      <c r="E299" s="30" t="s">
        <v>207</v>
      </c>
      <c r="F299" s="31">
        <v>396</v>
      </c>
      <c r="G299" s="31">
        <v>868</v>
      </c>
      <c r="H299" s="32" t="s">
        <v>936</v>
      </c>
      <c r="I299" s="33" t="s">
        <v>53</v>
      </c>
      <c r="J299" s="46"/>
      <c r="K299" s="238"/>
    </row>
    <row r="300" spans="1:11" s="4" customFormat="1" ht="33" customHeight="1" x14ac:dyDescent="0.2">
      <c r="A300" s="21">
        <f t="shared" si="11"/>
        <v>282</v>
      </c>
      <c r="B300" s="28" t="s">
        <v>1264</v>
      </c>
      <c r="C300" s="28" t="s">
        <v>15</v>
      </c>
      <c r="D300" s="233">
        <v>2016.06</v>
      </c>
      <c r="E300" s="30" t="s">
        <v>209</v>
      </c>
      <c r="F300" s="31">
        <v>847</v>
      </c>
      <c r="G300" s="31">
        <v>1763</v>
      </c>
      <c r="H300" s="32" t="s">
        <v>4</v>
      </c>
      <c r="I300" s="33" t="s">
        <v>53</v>
      </c>
      <c r="J300" s="46"/>
      <c r="K300" s="238"/>
    </row>
    <row r="301" spans="1:11" s="4" customFormat="1" ht="33" customHeight="1" x14ac:dyDescent="0.2">
      <c r="A301" s="21">
        <f t="shared" si="11"/>
        <v>283</v>
      </c>
      <c r="B301" s="28" t="s">
        <v>1265</v>
      </c>
      <c r="C301" s="28" t="s">
        <v>15</v>
      </c>
      <c r="D301" s="233">
        <v>2016.06</v>
      </c>
      <c r="E301" s="30" t="s">
        <v>210</v>
      </c>
      <c r="F301" s="31">
        <v>806</v>
      </c>
      <c r="G301" s="31">
        <v>1693</v>
      </c>
      <c r="H301" s="32" t="s">
        <v>936</v>
      </c>
      <c r="I301" s="33" t="s">
        <v>53</v>
      </c>
      <c r="J301" s="46"/>
      <c r="K301" s="238"/>
    </row>
    <row r="302" spans="1:11" s="4" customFormat="1" ht="33" customHeight="1" x14ac:dyDescent="0.2">
      <c r="A302" s="21">
        <f t="shared" si="11"/>
        <v>284</v>
      </c>
      <c r="B302" s="28" t="s">
        <v>1266</v>
      </c>
      <c r="C302" s="28" t="s">
        <v>15</v>
      </c>
      <c r="D302" s="233">
        <v>2016.06</v>
      </c>
      <c r="E302" s="30" t="s">
        <v>181</v>
      </c>
      <c r="F302" s="31">
        <v>1335</v>
      </c>
      <c r="G302" s="31">
        <v>3054</v>
      </c>
      <c r="H302" s="32" t="s">
        <v>4</v>
      </c>
      <c r="I302" s="33" t="s">
        <v>53</v>
      </c>
      <c r="J302" s="46"/>
      <c r="K302" s="238"/>
    </row>
    <row r="303" spans="1:11" s="4" customFormat="1" ht="33" customHeight="1" x14ac:dyDescent="0.2">
      <c r="A303" s="21">
        <f t="shared" si="11"/>
        <v>285</v>
      </c>
      <c r="B303" s="28" t="s">
        <v>1267</v>
      </c>
      <c r="C303" s="28" t="s">
        <v>15</v>
      </c>
      <c r="D303" s="233">
        <v>2016.06</v>
      </c>
      <c r="E303" s="30" t="s">
        <v>126</v>
      </c>
      <c r="F303" s="31">
        <v>2966</v>
      </c>
      <c r="G303" s="31">
        <v>6158</v>
      </c>
      <c r="H303" s="32" t="s">
        <v>4</v>
      </c>
      <c r="I303" s="33" t="s">
        <v>53</v>
      </c>
      <c r="J303" s="46"/>
      <c r="K303" s="238"/>
    </row>
    <row r="304" spans="1:11" s="4" customFormat="1" ht="33" customHeight="1" x14ac:dyDescent="0.2">
      <c r="A304" s="21">
        <f t="shared" si="11"/>
        <v>286</v>
      </c>
      <c r="B304" s="28" t="s">
        <v>1268</v>
      </c>
      <c r="C304" s="54" t="s">
        <v>15</v>
      </c>
      <c r="D304" s="233">
        <v>2016.07</v>
      </c>
      <c r="E304" s="30" t="s">
        <v>214</v>
      </c>
      <c r="F304" s="31">
        <v>1618</v>
      </c>
      <c r="G304" s="31">
        <v>3203</v>
      </c>
      <c r="H304" s="32" t="s">
        <v>936</v>
      </c>
      <c r="I304" s="33" t="s">
        <v>53</v>
      </c>
      <c r="J304" s="46"/>
      <c r="K304" s="238"/>
    </row>
    <row r="305" spans="1:11" s="4" customFormat="1" ht="33" customHeight="1" x14ac:dyDescent="0.2">
      <c r="A305" s="21">
        <f t="shared" si="11"/>
        <v>287</v>
      </c>
      <c r="B305" s="28" t="s">
        <v>1269</v>
      </c>
      <c r="C305" s="54" t="s">
        <v>15</v>
      </c>
      <c r="D305" s="233">
        <v>2016.07</v>
      </c>
      <c r="E305" s="30" t="s">
        <v>126</v>
      </c>
      <c r="F305" s="31">
        <v>1594</v>
      </c>
      <c r="G305" s="31">
        <v>3155</v>
      </c>
      <c r="H305" s="32" t="s">
        <v>936</v>
      </c>
      <c r="I305" s="33" t="s">
        <v>53</v>
      </c>
      <c r="J305" s="46"/>
      <c r="K305" s="238"/>
    </row>
    <row r="306" spans="1:11" s="4" customFormat="1" ht="33" customHeight="1" x14ac:dyDescent="0.2">
      <c r="A306" s="21">
        <f t="shared" si="11"/>
        <v>288</v>
      </c>
      <c r="B306" s="28" t="s">
        <v>1270</v>
      </c>
      <c r="C306" s="28" t="s">
        <v>15</v>
      </c>
      <c r="D306" s="233">
        <v>2016.07</v>
      </c>
      <c r="E306" s="30" t="s">
        <v>215</v>
      </c>
      <c r="F306" s="31">
        <v>1184</v>
      </c>
      <c r="G306" s="31">
        <v>2170</v>
      </c>
      <c r="H306" s="32" t="s">
        <v>4</v>
      </c>
      <c r="I306" s="33" t="s">
        <v>53</v>
      </c>
      <c r="J306" s="46"/>
      <c r="K306" s="238"/>
    </row>
    <row r="307" spans="1:11" s="4" customFormat="1" ht="33" customHeight="1" x14ac:dyDescent="0.2">
      <c r="A307" s="21">
        <f t="shared" si="11"/>
        <v>289</v>
      </c>
      <c r="B307" s="28" t="s">
        <v>1271</v>
      </c>
      <c r="C307" s="28" t="s">
        <v>15</v>
      </c>
      <c r="D307" s="233">
        <v>2016.07</v>
      </c>
      <c r="E307" s="30" t="s">
        <v>220</v>
      </c>
      <c r="F307" s="31">
        <v>3017</v>
      </c>
      <c r="G307" s="31">
        <v>6922</v>
      </c>
      <c r="H307" s="32" t="s">
        <v>936</v>
      </c>
      <c r="I307" s="33" t="s">
        <v>53</v>
      </c>
      <c r="J307" s="45" t="s">
        <v>1252</v>
      </c>
      <c r="K307" s="238"/>
    </row>
    <row r="308" spans="1:11" ht="33" customHeight="1" x14ac:dyDescent="0.2">
      <c r="A308" s="21">
        <f t="shared" ref="A308:A371" si="12">ROW()-18</f>
        <v>290</v>
      </c>
      <c r="B308" s="28" t="s">
        <v>1272</v>
      </c>
      <c r="C308" s="28" t="s">
        <v>15</v>
      </c>
      <c r="D308" s="233">
        <v>2016.07</v>
      </c>
      <c r="E308" s="30" t="s">
        <v>220</v>
      </c>
      <c r="F308" s="31">
        <v>3249</v>
      </c>
      <c r="G308" s="31">
        <v>7643</v>
      </c>
      <c r="H308" s="32" t="s">
        <v>936</v>
      </c>
      <c r="I308" s="33" t="s">
        <v>53</v>
      </c>
      <c r="J308" s="46"/>
    </row>
    <row r="309" spans="1:11" s="4" customFormat="1" ht="33" customHeight="1" x14ac:dyDescent="0.2">
      <c r="A309" s="21">
        <f t="shared" si="12"/>
        <v>291</v>
      </c>
      <c r="B309" s="28" t="s">
        <v>1273</v>
      </c>
      <c r="C309" s="54" t="s">
        <v>15</v>
      </c>
      <c r="D309" s="233">
        <v>2016.08</v>
      </c>
      <c r="E309" s="30" t="s">
        <v>220</v>
      </c>
      <c r="F309" s="31">
        <v>2950</v>
      </c>
      <c r="G309" s="31">
        <v>6019</v>
      </c>
      <c r="H309" s="32" t="s">
        <v>936</v>
      </c>
      <c r="I309" s="33" t="s">
        <v>53</v>
      </c>
      <c r="J309" s="45"/>
      <c r="K309" s="238"/>
    </row>
    <row r="310" spans="1:11" ht="33" customHeight="1" x14ac:dyDescent="0.2">
      <c r="A310" s="21">
        <f t="shared" si="12"/>
        <v>292</v>
      </c>
      <c r="B310" s="28" t="s">
        <v>1274</v>
      </c>
      <c r="C310" s="28" t="s">
        <v>15</v>
      </c>
      <c r="D310" s="233">
        <v>2016.08</v>
      </c>
      <c r="E310" s="30" t="s">
        <v>220</v>
      </c>
      <c r="F310" s="31">
        <v>3980</v>
      </c>
      <c r="G310" s="31">
        <v>10010</v>
      </c>
      <c r="H310" s="32" t="s">
        <v>936</v>
      </c>
      <c r="I310" s="33" t="s">
        <v>53</v>
      </c>
      <c r="J310" s="45" t="s">
        <v>1252</v>
      </c>
    </row>
    <row r="311" spans="1:11" ht="33" customHeight="1" x14ac:dyDescent="0.2">
      <c r="A311" s="21">
        <f t="shared" si="12"/>
        <v>293</v>
      </c>
      <c r="B311" s="28" t="s">
        <v>1275</v>
      </c>
      <c r="C311" s="28" t="s">
        <v>15</v>
      </c>
      <c r="D311" s="233">
        <v>2016.08</v>
      </c>
      <c r="E311" s="30" t="s">
        <v>220</v>
      </c>
      <c r="F311" s="31">
        <v>2777</v>
      </c>
      <c r="G311" s="31">
        <v>6048</v>
      </c>
      <c r="H311" s="32" t="s">
        <v>936</v>
      </c>
      <c r="I311" s="33" t="s">
        <v>53</v>
      </c>
      <c r="J311" s="45" t="s">
        <v>1252</v>
      </c>
    </row>
    <row r="312" spans="1:11" ht="33" customHeight="1" x14ac:dyDescent="0.2">
      <c r="A312" s="21">
        <f t="shared" si="12"/>
        <v>294</v>
      </c>
      <c r="B312" s="28" t="s">
        <v>1276</v>
      </c>
      <c r="C312" s="28" t="s">
        <v>15</v>
      </c>
      <c r="D312" s="233">
        <v>2016.08</v>
      </c>
      <c r="E312" s="30" t="s">
        <v>220</v>
      </c>
      <c r="F312" s="31">
        <v>5437</v>
      </c>
      <c r="G312" s="31">
        <v>10770</v>
      </c>
      <c r="H312" s="32" t="s">
        <v>936</v>
      </c>
      <c r="I312" s="33" t="s">
        <v>53</v>
      </c>
      <c r="J312" s="45" t="s">
        <v>1252</v>
      </c>
    </row>
    <row r="313" spans="1:11" ht="33" customHeight="1" x14ac:dyDescent="0.2">
      <c r="A313" s="21">
        <f t="shared" si="12"/>
        <v>295</v>
      </c>
      <c r="B313" s="28" t="s">
        <v>1277</v>
      </c>
      <c r="C313" s="54" t="s">
        <v>15</v>
      </c>
      <c r="D313" s="233">
        <v>2016.08</v>
      </c>
      <c r="E313" s="30" t="s">
        <v>224</v>
      </c>
      <c r="F313" s="31">
        <v>1009</v>
      </c>
      <c r="G313" s="31">
        <v>2016</v>
      </c>
      <c r="H313" s="32" t="s">
        <v>4</v>
      </c>
      <c r="I313" s="33" t="s">
        <v>53</v>
      </c>
      <c r="J313" s="45"/>
    </row>
    <row r="314" spans="1:11" ht="33" customHeight="1" x14ac:dyDescent="0.2">
      <c r="A314" s="21">
        <f t="shared" si="12"/>
        <v>296</v>
      </c>
      <c r="B314" s="28" t="s">
        <v>1278</v>
      </c>
      <c r="C314" s="28" t="s">
        <v>15</v>
      </c>
      <c r="D314" s="233">
        <v>2016.08</v>
      </c>
      <c r="E314" s="30" t="s">
        <v>94</v>
      </c>
      <c r="F314" s="31">
        <v>1833</v>
      </c>
      <c r="G314" s="31">
        <v>4327</v>
      </c>
      <c r="H314" s="32" t="s">
        <v>936</v>
      </c>
      <c r="I314" s="33" t="s">
        <v>53</v>
      </c>
      <c r="J314" s="45"/>
    </row>
    <row r="315" spans="1:11" ht="33" customHeight="1" x14ac:dyDescent="0.2">
      <c r="A315" s="21">
        <f t="shared" si="12"/>
        <v>297</v>
      </c>
      <c r="B315" s="28" t="s">
        <v>1279</v>
      </c>
      <c r="C315" s="28" t="s">
        <v>15</v>
      </c>
      <c r="D315" s="233">
        <v>2016.09</v>
      </c>
      <c r="E315" s="30" t="s">
        <v>175</v>
      </c>
      <c r="F315" s="31">
        <v>7422</v>
      </c>
      <c r="G315" s="31">
        <v>11353</v>
      </c>
      <c r="H315" s="32" t="s">
        <v>4</v>
      </c>
      <c r="I315" s="33" t="s">
        <v>53</v>
      </c>
      <c r="J315" s="46"/>
    </row>
    <row r="316" spans="1:11" ht="33" customHeight="1" x14ac:dyDescent="0.2">
      <c r="A316" s="21">
        <f t="shared" si="12"/>
        <v>298</v>
      </c>
      <c r="B316" s="28" t="s">
        <v>1280</v>
      </c>
      <c r="C316" s="28" t="s">
        <v>15</v>
      </c>
      <c r="D316" s="233">
        <v>2016.09</v>
      </c>
      <c r="E316" s="30" t="s">
        <v>176</v>
      </c>
      <c r="F316" s="31">
        <v>788</v>
      </c>
      <c r="G316" s="31">
        <v>1530</v>
      </c>
      <c r="H316" s="32" t="s">
        <v>42</v>
      </c>
      <c r="I316" s="33" t="s">
        <v>53</v>
      </c>
      <c r="J316" s="46" t="s">
        <v>1238</v>
      </c>
    </row>
    <row r="317" spans="1:11" ht="33" customHeight="1" x14ac:dyDescent="0.2">
      <c r="A317" s="21">
        <f t="shared" si="12"/>
        <v>299</v>
      </c>
      <c r="B317" s="28" t="s">
        <v>1281</v>
      </c>
      <c r="C317" s="28" t="s">
        <v>15</v>
      </c>
      <c r="D317" s="233">
        <v>2016.09</v>
      </c>
      <c r="E317" s="30" t="s">
        <v>182</v>
      </c>
      <c r="F317" s="31">
        <v>1662</v>
      </c>
      <c r="G317" s="31">
        <v>3194</v>
      </c>
      <c r="H317" s="32" t="s">
        <v>42</v>
      </c>
      <c r="I317" s="33" t="s">
        <v>53</v>
      </c>
      <c r="J317" s="46"/>
    </row>
    <row r="318" spans="1:11" ht="33" customHeight="1" x14ac:dyDescent="0.2">
      <c r="A318" s="21">
        <f t="shared" si="12"/>
        <v>300</v>
      </c>
      <c r="B318" s="28" t="s">
        <v>1282</v>
      </c>
      <c r="C318" s="54" t="s">
        <v>15</v>
      </c>
      <c r="D318" s="233">
        <v>2016.09</v>
      </c>
      <c r="E318" s="30" t="s">
        <v>182</v>
      </c>
      <c r="F318" s="31">
        <v>1805</v>
      </c>
      <c r="G318" s="31">
        <v>3271</v>
      </c>
      <c r="H318" s="32" t="s">
        <v>42</v>
      </c>
      <c r="I318" s="33" t="s">
        <v>53</v>
      </c>
      <c r="J318" s="46"/>
    </row>
    <row r="319" spans="1:11" ht="33" customHeight="1" x14ac:dyDescent="0.2">
      <c r="A319" s="21">
        <f t="shared" si="12"/>
        <v>301</v>
      </c>
      <c r="B319" s="28" t="s">
        <v>1283</v>
      </c>
      <c r="C319" s="54" t="s">
        <v>15</v>
      </c>
      <c r="D319" s="233">
        <v>2016.09</v>
      </c>
      <c r="E319" s="30" t="s">
        <v>182</v>
      </c>
      <c r="F319" s="31">
        <v>299</v>
      </c>
      <c r="G319" s="31">
        <v>480</v>
      </c>
      <c r="H319" s="32" t="s">
        <v>4</v>
      </c>
      <c r="I319" s="33" t="s">
        <v>53</v>
      </c>
      <c r="J319" s="46"/>
    </row>
    <row r="320" spans="1:11" ht="33" customHeight="1" x14ac:dyDescent="0.2">
      <c r="A320" s="21">
        <f t="shared" si="12"/>
        <v>302</v>
      </c>
      <c r="B320" s="28" t="s">
        <v>1284</v>
      </c>
      <c r="C320" s="28" t="s">
        <v>15</v>
      </c>
      <c r="D320" s="233">
        <v>2016.09</v>
      </c>
      <c r="E320" s="30" t="s">
        <v>182</v>
      </c>
      <c r="F320" s="31">
        <v>890</v>
      </c>
      <c r="G320" s="31">
        <v>1662</v>
      </c>
      <c r="H320" s="32" t="s">
        <v>42</v>
      </c>
      <c r="I320" s="33" t="s">
        <v>53</v>
      </c>
      <c r="J320" s="46"/>
    </row>
    <row r="321" spans="1:10" ht="33" customHeight="1" x14ac:dyDescent="0.2">
      <c r="A321" s="21">
        <f t="shared" si="12"/>
        <v>303</v>
      </c>
      <c r="B321" s="28" t="s">
        <v>1285</v>
      </c>
      <c r="C321" s="28" t="s">
        <v>15</v>
      </c>
      <c r="D321" s="233">
        <v>2016.09</v>
      </c>
      <c r="E321" s="30" t="s">
        <v>182</v>
      </c>
      <c r="F321" s="31">
        <v>191</v>
      </c>
      <c r="G321" s="31">
        <v>343</v>
      </c>
      <c r="H321" s="32" t="s">
        <v>42</v>
      </c>
      <c r="I321" s="33" t="s">
        <v>53</v>
      </c>
      <c r="J321" s="46"/>
    </row>
    <row r="322" spans="1:10" ht="33" customHeight="1" x14ac:dyDescent="0.2">
      <c r="A322" s="21">
        <f t="shared" si="12"/>
        <v>304</v>
      </c>
      <c r="B322" s="28" t="s">
        <v>1286</v>
      </c>
      <c r="C322" s="28" t="s">
        <v>15</v>
      </c>
      <c r="D322" s="233">
        <v>2016.09</v>
      </c>
      <c r="E322" s="30" t="s">
        <v>183</v>
      </c>
      <c r="F322" s="31">
        <v>2128</v>
      </c>
      <c r="G322" s="31">
        <v>3881</v>
      </c>
      <c r="H322" s="32" t="s">
        <v>42</v>
      </c>
      <c r="I322" s="33" t="s">
        <v>53</v>
      </c>
      <c r="J322" s="46"/>
    </row>
    <row r="323" spans="1:10" ht="33" customHeight="1" x14ac:dyDescent="0.2">
      <c r="A323" s="21">
        <f t="shared" si="12"/>
        <v>305</v>
      </c>
      <c r="B323" s="28" t="s">
        <v>1287</v>
      </c>
      <c r="C323" s="54" t="s">
        <v>15</v>
      </c>
      <c r="D323" s="233">
        <v>2016.09</v>
      </c>
      <c r="E323" s="30" t="s">
        <v>184</v>
      </c>
      <c r="F323" s="31">
        <v>866</v>
      </c>
      <c r="G323" s="31">
        <v>1450</v>
      </c>
      <c r="H323" s="32" t="s">
        <v>42</v>
      </c>
      <c r="I323" s="33" t="s">
        <v>53</v>
      </c>
      <c r="J323" s="46"/>
    </row>
    <row r="324" spans="1:10" ht="33" customHeight="1" x14ac:dyDescent="0.2">
      <c r="A324" s="21">
        <f t="shared" si="12"/>
        <v>306</v>
      </c>
      <c r="B324" s="28" t="s">
        <v>1288</v>
      </c>
      <c r="C324" s="54" t="s">
        <v>15</v>
      </c>
      <c r="D324" s="233" t="s">
        <v>978</v>
      </c>
      <c r="E324" s="30" t="s">
        <v>188</v>
      </c>
      <c r="F324" s="31">
        <v>784</v>
      </c>
      <c r="G324" s="31">
        <v>1809</v>
      </c>
      <c r="H324" s="32" t="s">
        <v>4</v>
      </c>
      <c r="I324" s="33" t="s">
        <v>53</v>
      </c>
      <c r="J324" s="45" t="s">
        <v>1252</v>
      </c>
    </row>
    <row r="325" spans="1:10" ht="33" customHeight="1" x14ac:dyDescent="0.2">
      <c r="A325" s="21">
        <f t="shared" si="12"/>
        <v>307</v>
      </c>
      <c r="B325" s="28" t="s">
        <v>1289</v>
      </c>
      <c r="C325" s="28" t="s">
        <v>15</v>
      </c>
      <c r="D325" s="233">
        <v>2016.11</v>
      </c>
      <c r="E325" s="30" t="s">
        <v>183</v>
      </c>
      <c r="F325" s="77">
        <v>1187</v>
      </c>
      <c r="G325" s="185">
        <v>2430</v>
      </c>
      <c r="H325" s="32" t="s">
        <v>4</v>
      </c>
      <c r="I325" s="64" t="s">
        <v>53</v>
      </c>
      <c r="J325" s="46"/>
    </row>
    <row r="326" spans="1:10" ht="33" customHeight="1" x14ac:dyDescent="0.2">
      <c r="A326" s="21">
        <f t="shared" si="12"/>
        <v>308</v>
      </c>
      <c r="B326" s="28" t="s">
        <v>1290</v>
      </c>
      <c r="C326" s="28" t="s">
        <v>15</v>
      </c>
      <c r="D326" s="233">
        <v>2016.11</v>
      </c>
      <c r="E326" s="30" t="s">
        <v>198</v>
      </c>
      <c r="F326" s="77">
        <v>12449</v>
      </c>
      <c r="G326" s="185">
        <v>29031</v>
      </c>
      <c r="H326" s="32" t="s">
        <v>4</v>
      </c>
      <c r="I326" s="64" t="s">
        <v>53</v>
      </c>
      <c r="J326" s="46"/>
    </row>
    <row r="327" spans="1:10" ht="33" customHeight="1" x14ac:dyDescent="0.2">
      <c r="A327" s="21">
        <f t="shared" si="12"/>
        <v>309</v>
      </c>
      <c r="B327" s="28" t="s">
        <v>1291</v>
      </c>
      <c r="C327" s="54" t="s">
        <v>15</v>
      </c>
      <c r="D327" s="233">
        <v>2016.11</v>
      </c>
      <c r="E327" s="30" t="s">
        <v>199</v>
      </c>
      <c r="F327" s="77">
        <v>16519</v>
      </c>
      <c r="G327" s="185">
        <v>34374</v>
      </c>
      <c r="H327" s="32" t="s">
        <v>4</v>
      </c>
      <c r="I327" s="64" t="s">
        <v>53</v>
      </c>
      <c r="J327" s="46"/>
    </row>
    <row r="328" spans="1:10" ht="33" customHeight="1" x14ac:dyDescent="0.2">
      <c r="A328" s="21">
        <f t="shared" si="12"/>
        <v>310</v>
      </c>
      <c r="B328" s="28" t="s">
        <v>1292</v>
      </c>
      <c r="C328" s="28" t="s">
        <v>15</v>
      </c>
      <c r="D328" s="233">
        <v>2016.11</v>
      </c>
      <c r="E328" s="30" t="s">
        <v>200</v>
      </c>
      <c r="F328" s="62">
        <v>4049</v>
      </c>
      <c r="G328" s="63">
        <v>6429</v>
      </c>
      <c r="H328" s="32" t="s">
        <v>42</v>
      </c>
      <c r="I328" s="64" t="s">
        <v>53</v>
      </c>
      <c r="J328" s="46"/>
    </row>
    <row r="329" spans="1:10" ht="33" customHeight="1" x14ac:dyDescent="0.2">
      <c r="A329" s="21">
        <f t="shared" si="12"/>
        <v>311</v>
      </c>
      <c r="B329" s="28" t="s">
        <v>1292</v>
      </c>
      <c r="C329" s="28" t="s">
        <v>15</v>
      </c>
      <c r="D329" s="233">
        <v>2016.11</v>
      </c>
      <c r="E329" s="30" t="s">
        <v>200</v>
      </c>
      <c r="F329" s="62">
        <v>291</v>
      </c>
      <c r="G329" s="63">
        <v>515</v>
      </c>
      <c r="H329" s="32" t="s">
        <v>42</v>
      </c>
      <c r="I329" s="64" t="s">
        <v>53</v>
      </c>
      <c r="J329" s="46"/>
    </row>
    <row r="330" spans="1:10" ht="33" customHeight="1" x14ac:dyDescent="0.2">
      <c r="A330" s="21">
        <f t="shared" si="12"/>
        <v>312</v>
      </c>
      <c r="B330" s="28" t="s">
        <v>1293</v>
      </c>
      <c r="C330" s="28" t="s">
        <v>15</v>
      </c>
      <c r="D330" s="233">
        <v>2016.12</v>
      </c>
      <c r="E330" s="30" t="s">
        <v>142</v>
      </c>
      <c r="F330" s="31">
        <v>2043</v>
      </c>
      <c r="G330" s="31">
        <v>3348</v>
      </c>
      <c r="H330" s="32" t="s">
        <v>4</v>
      </c>
      <c r="I330" s="64" t="s">
        <v>53</v>
      </c>
      <c r="J330" s="46"/>
    </row>
    <row r="331" spans="1:10" ht="33" customHeight="1" x14ac:dyDescent="0.2">
      <c r="A331" s="21">
        <f t="shared" si="12"/>
        <v>313</v>
      </c>
      <c r="B331" s="28" t="s">
        <v>1294</v>
      </c>
      <c r="C331" s="54" t="s">
        <v>15</v>
      </c>
      <c r="D331" s="233">
        <v>2016.12</v>
      </c>
      <c r="E331" s="30" t="s">
        <v>143</v>
      </c>
      <c r="F331" s="31">
        <v>2234</v>
      </c>
      <c r="G331" s="31">
        <v>4484</v>
      </c>
      <c r="H331" s="32" t="s">
        <v>42</v>
      </c>
      <c r="I331" s="64" t="s">
        <v>53</v>
      </c>
      <c r="J331" s="46"/>
    </row>
    <row r="332" spans="1:10" ht="33" customHeight="1" x14ac:dyDescent="0.2">
      <c r="A332" s="21">
        <f t="shared" si="12"/>
        <v>314</v>
      </c>
      <c r="B332" s="28" t="s">
        <v>1295</v>
      </c>
      <c r="C332" s="54" t="s">
        <v>15</v>
      </c>
      <c r="D332" s="233">
        <v>2016.12</v>
      </c>
      <c r="E332" s="30" t="s">
        <v>146</v>
      </c>
      <c r="F332" s="31">
        <v>828</v>
      </c>
      <c r="G332" s="31">
        <v>1414</v>
      </c>
      <c r="H332" s="65" t="s">
        <v>986</v>
      </c>
      <c r="I332" s="64" t="s">
        <v>53</v>
      </c>
      <c r="J332" s="46"/>
    </row>
    <row r="333" spans="1:10" ht="33" customHeight="1" x14ac:dyDescent="0.2">
      <c r="A333" s="21">
        <f t="shared" si="12"/>
        <v>315</v>
      </c>
      <c r="B333" s="28" t="s">
        <v>1296</v>
      </c>
      <c r="C333" s="54" t="s">
        <v>15</v>
      </c>
      <c r="D333" s="233">
        <v>2016.12</v>
      </c>
      <c r="E333" s="30" t="s">
        <v>146</v>
      </c>
      <c r="F333" s="31">
        <v>224</v>
      </c>
      <c r="G333" s="31">
        <v>403</v>
      </c>
      <c r="H333" s="65" t="s">
        <v>936</v>
      </c>
      <c r="I333" s="64" t="s">
        <v>53</v>
      </c>
      <c r="J333" s="46"/>
    </row>
    <row r="334" spans="1:10" ht="33" customHeight="1" x14ac:dyDescent="0.2">
      <c r="A334" s="21">
        <f t="shared" si="12"/>
        <v>316</v>
      </c>
      <c r="B334" s="28" t="s">
        <v>1297</v>
      </c>
      <c r="C334" s="28" t="s">
        <v>15</v>
      </c>
      <c r="D334" s="233">
        <v>2017.01</v>
      </c>
      <c r="E334" s="30" t="s">
        <v>149</v>
      </c>
      <c r="F334" s="77">
        <v>1060</v>
      </c>
      <c r="G334" s="31">
        <v>1749</v>
      </c>
      <c r="H334" s="32" t="s">
        <v>42</v>
      </c>
      <c r="I334" s="64" t="s">
        <v>53</v>
      </c>
      <c r="J334" s="46"/>
    </row>
    <row r="335" spans="1:10" ht="33" customHeight="1" x14ac:dyDescent="0.2">
      <c r="A335" s="21">
        <f t="shared" si="12"/>
        <v>317</v>
      </c>
      <c r="B335" s="28" t="s">
        <v>1298</v>
      </c>
      <c r="C335" s="54" t="s">
        <v>15</v>
      </c>
      <c r="D335" s="233">
        <v>2017.03</v>
      </c>
      <c r="E335" s="30" t="s">
        <v>161</v>
      </c>
      <c r="F335" s="31">
        <v>1295</v>
      </c>
      <c r="G335" s="31">
        <v>3469</v>
      </c>
      <c r="H335" s="32" t="s">
        <v>4</v>
      </c>
      <c r="I335" s="64" t="s">
        <v>53</v>
      </c>
      <c r="J335" s="45" t="s">
        <v>1252</v>
      </c>
    </row>
    <row r="336" spans="1:10" ht="33" customHeight="1" x14ac:dyDescent="0.2">
      <c r="A336" s="21">
        <f t="shared" si="12"/>
        <v>318</v>
      </c>
      <c r="B336" s="28" t="s">
        <v>1299</v>
      </c>
      <c r="C336" s="54" t="s">
        <v>15</v>
      </c>
      <c r="D336" s="233">
        <v>2017.03</v>
      </c>
      <c r="E336" s="30" t="s">
        <v>163</v>
      </c>
      <c r="F336" s="77">
        <v>1206</v>
      </c>
      <c r="G336" s="31">
        <v>2302</v>
      </c>
      <c r="H336" s="32" t="s">
        <v>4</v>
      </c>
      <c r="I336" s="64" t="s">
        <v>53</v>
      </c>
      <c r="J336" s="46"/>
    </row>
    <row r="337" spans="1:10" ht="33" customHeight="1" x14ac:dyDescent="0.2">
      <c r="A337" s="21">
        <f t="shared" si="12"/>
        <v>319</v>
      </c>
      <c r="B337" s="79" t="s">
        <v>1300</v>
      </c>
      <c r="C337" s="28" t="s">
        <v>15</v>
      </c>
      <c r="D337" s="233">
        <v>2017.04</v>
      </c>
      <c r="E337" s="30" t="s">
        <v>167</v>
      </c>
      <c r="F337" s="31">
        <v>993</v>
      </c>
      <c r="G337" s="31">
        <v>1878</v>
      </c>
      <c r="H337" s="32" t="s">
        <v>4</v>
      </c>
      <c r="I337" s="64" t="s">
        <v>53</v>
      </c>
      <c r="J337" s="46"/>
    </row>
    <row r="338" spans="1:10" ht="33" customHeight="1" x14ac:dyDescent="0.2">
      <c r="A338" s="21">
        <f t="shared" si="12"/>
        <v>320</v>
      </c>
      <c r="B338" s="79" t="s">
        <v>1301</v>
      </c>
      <c r="C338" s="54" t="s">
        <v>15</v>
      </c>
      <c r="D338" s="233">
        <v>2017.04</v>
      </c>
      <c r="E338" s="30" t="s">
        <v>170</v>
      </c>
      <c r="F338" s="31">
        <v>797</v>
      </c>
      <c r="G338" s="31">
        <v>1392</v>
      </c>
      <c r="H338" s="32" t="s">
        <v>4</v>
      </c>
      <c r="I338" s="64" t="s">
        <v>53</v>
      </c>
      <c r="J338" s="46"/>
    </row>
    <row r="339" spans="1:10" ht="33" customHeight="1" x14ac:dyDescent="0.2">
      <c r="A339" s="21">
        <f t="shared" si="12"/>
        <v>321</v>
      </c>
      <c r="B339" s="79" t="s">
        <v>1302</v>
      </c>
      <c r="C339" s="54" t="s">
        <v>15</v>
      </c>
      <c r="D339" s="233">
        <v>2017.06</v>
      </c>
      <c r="E339" s="30" t="s">
        <v>115</v>
      </c>
      <c r="F339" s="31">
        <v>403</v>
      </c>
      <c r="G339" s="31">
        <v>829</v>
      </c>
      <c r="H339" s="32" t="s">
        <v>42</v>
      </c>
      <c r="I339" s="33" t="s">
        <v>53</v>
      </c>
      <c r="J339" s="46"/>
    </row>
    <row r="340" spans="1:10" ht="33" customHeight="1" x14ac:dyDescent="0.2">
      <c r="A340" s="21">
        <f t="shared" si="12"/>
        <v>322</v>
      </c>
      <c r="B340" s="79" t="s">
        <v>1303</v>
      </c>
      <c r="C340" s="28" t="s">
        <v>15</v>
      </c>
      <c r="D340" s="233">
        <v>2017.06</v>
      </c>
      <c r="E340" s="30" t="s">
        <v>100</v>
      </c>
      <c r="F340" s="31">
        <v>722</v>
      </c>
      <c r="G340" s="31">
        <v>1700</v>
      </c>
      <c r="H340" s="32" t="s">
        <v>3</v>
      </c>
      <c r="I340" s="33" t="s">
        <v>53</v>
      </c>
      <c r="J340" s="46"/>
    </row>
    <row r="341" spans="1:10" ht="33" customHeight="1" x14ac:dyDescent="0.2">
      <c r="A341" s="21">
        <f t="shared" si="12"/>
        <v>323</v>
      </c>
      <c r="B341" s="79" t="s">
        <v>1304</v>
      </c>
      <c r="C341" s="28" t="s">
        <v>15</v>
      </c>
      <c r="D341" s="233">
        <v>2017.06</v>
      </c>
      <c r="E341" s="30" t="s">
        <v>112</v>
      </c>
      <c r="F341" s="31">
        <v>1991</v>
      </c>
      <c r="G341" s="31">
        <v>5826</v>
      </c>
      <c r="H341" s="32" t="s">
        <v>4</v>
      </c>
      <c r="I341" s="64" t="s">
        <v>53</v>
      </c>
      <c r="J341" s="46" t="s">
        <v>1238</v>
      </c>
    </row>
    <row r="342" spans="1:10" ht="33" customHeight="1" x14ac:dyDescent="0.2">
      <c r="A342" s="21">
        <f t="shared" si="12"/>
        <v>324</v>
      </c>
      <c r="B342" s="28" t="s">
        <v>1305</v>
      </c>
      <c r="C342" s="28" t="s">
        <v>15</v>
      </c>
      <c r="D342" s="233">
        <v>2017.06</v>
      </c>
      <c r="E342" s="30" t="s">
        <v>78</v>
      </c>
      <c r="F342" s="31">
        <v>280</v>
      </c>
      <c r="G342" s="31">
        <v>663</v>
      </c>
      <c r="H342" s="32" t="s">
        <v>76</v>
      </c>
      <c r="I342" s="33" t="s">
        <v>53</v>
      </c>
      <c r="J342" s="46" t="s">
        <v>1306</v>
      </c>
    </row>
    <row r="343" spans="1:10" ht="33" customHeight="1" x14ac:dyDescent="0.2">
      <c r="A343" s="21">
        <f t="shared" si="12"/>
        <v>325</v>
      </c>
      <c r="B343" s="79" t="s">
        <v>1307</v>
      </c>
      <c r="C343" s="28" t="s">
        <v>15</v>
      </c>
      <c r="D343" s="233">
        <v>2017.07</v>
      </c>
      <c r="E343" s="30" t="s">
        <v>108</v>
      </c>
      <c r="F343" s="31">
        <v>1564</v>
      </c>
      <c r="G343" s="31">
        <v>3448</v>
      </c>
      <c r="H343" s="32" t="s">
        <v>76</v>
      </c>
      <c r="I343" s="33" t="s">
        <v>53</v>
      </c>
      <c r="J343" s="46"/>
    </row>
    <row r="344" spans="1:10" ht="33" customHeight="1" x14ac:dyDescent="0.2">
      <c r="A344" s="21">
        <f t="shared" si="12"/>
        <v>326</v>
      </c>
      <c r="B344" s="79" t="s">
        <v>1308</v>
      </c>
      <c r="C344" s="28" t="s">
        <v>15</v>
      </c>
      <c r="D344" s="233">
        <v>2017.07</v>
      </c>
      <c r="E344" s="30" t="s">
        <v>107</v>
      </c>
      <c r="F344" s="31">
        <v>356</v>
      </c>
      <c r="G344" s="31">
        <v>768</v>
      </c>
      <c r="H344" s="32" t="s">
        <v>76</v>
      </c>
      <c r="I344" s="33" t="s">
        <v>53</v>
      </c>
      <c r="J344" s="46"/>
    </row>
    <row r="345" spans="1:10" ht="33" customHeight="1" x14ac:dyDescent="0.2">
      <c r="A345" s="21">
        <f t="shared" si="12"/>
        <v>327</v>
      </c>
      <c r="B345" s="79" t="s">
        <v>1309</v>
      </c>
      <c r="C345" s="28" t="s">
        <v>15</v>
      </c>
      <c r="D345" s="233">
        <v>2017.07</v>
      </c>
      <c r="E345" s="30" t="s">
        <v>106</v>
      </c>
      <c r="F345" s="31">
        <v>1410</v>
      </c>
      <c r="G345" s="31">
        <v>2764</v>
      </c>
      <c r="H345" s="32" t="s">
        <v>4</v>
      </c>
      <c r="I345" s="33" t="s">
        <v>53</v>
      </c>
      <c r="J345" s="46"/>
    </row>
    <row r="346" spans="1:10" ht="33" customHeight="1" x14ac:dyDescent="0.2">
      <c r="A346" s="21">
        <f t="shared" si="12"/>
        <v>328</v>
      </c>
      <c r="B346" s="79" t="s">
        <v>1310</v>
      </c>
      <c r="C346" s="28" t="s">
        <v>15</v>
      </c>
      <c r="D346" s="233">
        <v>2017.07</v>
      </c>
      <c r="E346" s="30" t="s">
        <v>104</v>
      </c>
      <c r="F346" s="31">
        <v>800</v>
      </c>
      <c r="G346" s="31">
        <v>1556</v>
      </c>
      <c r="H346" s="32" t="s">
        <v>936</v>
      </c>
      <c r="I346" s="33" t="s">
        <v>53</v>
      </c>
      <c r="J346" s="46"/>
    </row>
    <row r="347" spans="1:10" ht="33" customHeight="1" x14ac:dyDescent="0.2">
      <c r="A347" s="21">
        <f t="shared" si="12"/>
        <v>329</v>
      </c>
      <c r="B347" s="79" t="s">
        <v>1311</v>
      </c>
      <c r="C347" s="28" t="s">
        <v>15</v>
      </c>
      <c r="D347" s="233">
        <v>2017.07</v>
      </c>
      <c r="E347" s="30" t="s">
        <v>97</v>
      </c>
      <c r="F347" s="31">
        <v>316</v>
      </c>
      <c r="G347" s="31">
        <v>655</v>
      </c>
      <c r="H347" s="32" t="s">
        <v>936</v>
      </c>
      <c r="I347" s="33" t="s">
        <v>53</v>
      </c>
      <c r="J347" s="46"/>
    </row>
    <row r="348" spans="1:10" ht="33" customHeight="1" x14ac:dyDescent="0.2">
      <c r="A348" s="21">
        <f t="shared" si="12"/>
        <v>330</v>
      </c>
      <c r="B348" s="79" t="s">
        <v>1312</v>
      </c>
      <c r="C348" s="54" t="s">
        <v>15</v>
      </c>
      <c r="D348" s="233">
        <v>2017.08</v>
      </c>
      <c r="E348" s="30" t="s">
        <v>85</v>
      </c>
      <c r="F348" s="31">
        <v>1359</v>
      </c>
      <c r="G348" s="31">
        <v>3120</v>
      </c>
      <c r="H348" s="32" t="s">
        <v>2</v>
      </c>
      <c r="I348" s="33" t="s">
        <v>53</v>
      </c>
      <c r="J348" s="46"/>
    </row>
    <row r="349" spans="1:10" ht="33" customHeight="1" x14ac:dyDescent="0.2">
      <c r="A349" s="21">
        <f t="shared" si="12"/>
        <v>331</v>
      </c>
      <c r="B349" s="79" t="s">
        <v>1313</v>
      </c>
      <c r="C349" s="28" t="s">
        <v>15</v>
      </c>
      <c r="D349" s="233">
        <v>2017.08</v>
      </c>
      <c r="E349" s="30" t="s">
        <v>81</v>
      </c>
      <c r="F349" s="31">
        <v>1801</v>
      </c>
      <c r="G349" s="31">
        <v>3722</v>
      </c>
      <c r="H349" s="32" t="s">
        <v>2</v>
      </c>
      <c r="I349" s="33" t="s">
        <v>53</v>
      </c>
      <c r="J349" s="46"/>
    </row>
    <row r="350" spans="1:10" ht="33" customHeight="1" x14ac:dyDescent="0.2">
      <c r="A350" s="21">
        <f t="shared" si="12"/>
        <v>332</v>
      </c>
      <c r="B350" s="79" t="s">
        <v>1314</v>
      </c>
      <c r="C350" s="28" t="s">
        <v>15</v>
      </c>
      <c r="D350" s="233">
        <v>2017.09</v>
      </c>
      <c r="E350" s="30" t="s">
        <v>1315</v>
      </c>
      <c r="F350" s="31">
        <v>1386</v>
      </c>
      <c r="G350" s="31">
        <v>2433</v>
      </c>
      <c r="H350" s="32" t="s">
        <v>4</v>
      </c>
      <c r="I350" s="33" t="s">
        <v>53</v>
      </c>
      <c r="J350" s="46"/>
    </row>
    <row r="351" spans="1:10" ht="33" customHeight="1" x14ac:dyDescent="0.2">
      <c r="A351" s="21">
        <f t="shared" si="12"/>
        <v>333</v>
      </c>
      <c r="B351" s="79" t="s">
        <v>1316</v>
      </c>
      <c r="C351" s="28" t="s">
        <v>15</v>
      </c>
      <c r="D351" s="233">
        <v>2017.09</v>
      </c>
      <c r="E351" s="30" t="s">
        <v>1317</v>
      </c>
      <c r="F351" s="31">
        <v>1557</v>
      </c>
      <c r="G351" s="31">
        <v>2883</v>
      </c>
      <c r="H351" s="32" t="s">
        <v>4</v>
      </c>
      <c r="I351" s="33" t="s">
        <v>53</v>
      </c>
      <c r="J351" s="46"/>
    </row>
    <row r="352" spans="1:10" ht="33" customHeight="1" x14ac:dyDescent="0.2">
      <c r="A352" s="21">
        <f t="shared" si="12"/>
        <v>334</v>
      </c>
      <c r="B352" s="79" t="s">
        <v>1318</v>
      </c>
      <c r="C352" s="28" t="s">
        <v>15</v>
      </c>
      <c r="D352" s="233">
        <v>2017.09</v>
      </c>
      <c r="E352" s="30" t="s">
        <v>1319</v>
      </c>
      <c r="F352" s="31">
        <v>129</v>
      </c>
      <c r="G352" s="31">
        <v>275</v>
      </c>
      <c r="H352" s="32" t="s">
        <v>42</v>
      </c>
      <c r="I352" s="33" t="s">
        <v>53</v>
      </c>
      <c r="J352" s="46"/>
    </row>
    <row r="353" spans="1:10" ht="33" customHeight="1" x14ac:dyDescent="0.2">
      <c r="A353" s="21">
        <f t="shared" si="12"/>
        <v>335</v>
      </c>
      <c r="B353" s="79" t="s">
        <v>1320</v>
      </c>
      <c r="C353" s="28" t="s">
        <v>15</v>
      </c>
      <c r="D353" s="233">
        <v>2017.09</v>
      </c>
      <c r="E353" s="30" t="s">
        <v>509</v>
      </c>
      <c r="F353" s="31">
        <v>2818</v>
      </c>
      <c r="G353" s="31">
        <v>5386</v>
      </c>
      <c r="H353" s="32" t="s">
        <v>936</v>
      </c>
      <c r="I353" s="33" t="s">
        <v>53</v>
      </c>
      <c r="J353" s="46"/>
    </row>
    <row r="354" spans="1:10" ht="33" customHeight="1" x14ac:dyDescent="0.2">
      <c r="A354" s="21">
        <f t="shared" si="12"/>
        <v>336</v>
      </c>
      <c r="B354" s="79" t="s">
        <v>1321</v>
      </c>
      <c r="C354" s="54" t="s">
        <v>15</v>
      </c>
      <c r="D354" s="233">
        <v>2017.11</v>
      </c>
      <c r="E354" s="30" t="s">
        <v>414</v>
      </c>
      <c r="F354" s="31">
        <v>3300</v>
      </c>
      <c r="G354" s="31">
        <v>5899</v>
      </c>
      <c r="H354" s="32" t="s">
        <v>42</v>
      </c>
      <c r="I354" s="33" t="s">
        <v>53</v>
      </c>
      <c r="J354" s="46"/>
    </row>
    <row r="355" spans="1:10" ht="33" customHeight="1" x14ac:dyDescent="0.2">
      <c r="A355" s="21">
        <f t="shared" si="12"/>
        <v>337</v>
      </c>
      <c r="B355" s="79" t="s">
        <v>1322</v>
      </c>
      <c r="C355" s="28" t="s">
        <v>15</v>
      </c>
      <c r="D355" s="233">
        <v>2017.12</v>
      </c>
      <c r="E355" s="80" t="s">
        <v>516</v>
      </c>
      <c r="F355" s="31">
        <v>492</v>
      </c>
      <c r="G355" s="31">
        <v>935</v>
      </c>
      <c r="H355" s="32" t="s">
        <v>42</v>
      </c>
      <c r="I355" s="33" t="s">
        <v>53</v>
      </c>
      <c r="J355" s="46"/>
    </row>
    <row r="356" spans="1:10" ht="33" customHeight="1" x14ac:dyDescent="0.2">
      <c r="A356" s="21">
        <f t="shared" si="12"/>
        <v>338</v>
      </c>
      <c r="B356" s="79" t="s">
        <v>1323</v>
      </c>
      <c r="C356" s="28" t="s">
        <v>15</v>
      </c>
      <c r="D356" s="233">
        <v>2017.12</v>
      </c>
      <c r="E356" s="80" t="s">
        <v>517</v>
      </c>
      <c r="F356" s="31">
        <v>231</v>
      </c>
      <c r="G356" s="31">
        <v>497</v>
      </c>
      <c r="H356" s="32" t="s">
        <v>42</v>
      </c>
      <c r="I356" s="33" t="s">
        <v>53</v>
      </c>
      <c r="J356" s="46"/>
    </row>
    <row r="357" spans="1:10" ht="33" customHeight="1" x14ac:dyDescent="0.2">
      <c r="A357" s="21">
        <f t="shared" si="12"/>
        <v>339</v>
      </c>
      <c r="B357" s="103" t="s">
        <v>1324</v>
      </c>
      <c r="C357" s="35" t="s">
        <v>15</v>
      </c>
      <c r="D357" s="237">
        <v>2017.12</v>
      </c>
      <c r="E357" s="192" t="s">
        <v>518</v>
      </c>
      <c r="F357" s="161">
        <v>614</v>
      </c>
      <c r="G357" s="161">
        <v>1532</v>
      </c>
      <c r="H357" s="162" t="s">
        <v>936</v>
      </c>
      <c r="I357" s="163" t="s">
        <v>53</v>
      </c>
      <c r="J357" s="46"/>
    </row>
    <row r="358" spans="1:10" ht="33" customHeight="1" x14ac:dyDescent="0.2">
      <c r="A358" s="21">
        <f t="shared" si="12"/>
        <v>340</v>
      </c>
      <c r="B358" s="193" t="s">
        <v>1305</v>
      </c>
      <c r="C358" s="28" t="s">
        <v>15</v>
      </c>
      <c r="D358" s="232">
        <v>2017.12</v>
      </c>
      <c r="E358" s="194" t="s">
        <v>137</v>
      </c>
      <c r="F358" s="108">
        <v>1881</v>
      </c>
      <c r="G358" s="108">
        <v>4271</v>
      </c>
      <c r="H358" s="195" t="s">
        <v>936</v>
      </c>
      <c r="I358" s="196" t="s">
        <v>53</v>
      </c>
      <c r="J358" s="46" t="s">
        <v>1306</v>
      </c>
    </row>
    <row r="359" spans="1:10" ht="33" customHeight="1" x14ac:dyDescent="0.2">
      <c r="A359" s="21">
        <f t="shared" si="12"/>
        <v>341</v>
      </c>
      <c r="B359" s="79" t="s">
        <v>1325</v>
      </c>
      <c r="C359" s="54" t="s">
        <v>15</v>
      </c>
      <c r="D359" s="233">
        <v>2017.12</v>
      </c>
      <c r="E359" s="80" t="s">
        <v>398</v>
      </c>
      <c r="F359" s="31">
        <v>1102</v>
      </c>
      <c r="G359" s="31">
        <v>2723</v>
      </c>
      <c r="H359" s="32" t="s">
        <v>936</v>
      </c>
      <c r="I359" s="33" t="s">
        <v>53</v>
      </c>
      <c r="J359" s="46"/>
    </row>
    <row r="360" spans="1:10" ht="33" customHeight="1" x14ac:dyDescent="0.2">
      <c r="A360" s="21">
        <f t="shared" si="12"/>
        <v>342</v>
      </c>
      <c r="B360" s="79" t="s">
        <v>1326</v>
      </c>
      <c r="C360" s="28" t="s">
        <v>15</v>
      </c>
      <c r="D360" s="233">
        <v>2017.12</v>
      </c>
      <c r="E360" s="80" t="s">
        <v>1327</v>
      </c>
      <c r="F360" s="31">
        <v>1969</v>
      </c>
      <c r="G360" s="31">
        <v>4510</v>
      </c>
      <c r="H360" s="32" t="s">
        <v>936</v>
      </c>
      <c r="I360" s="33" t="s">
        <v>53</v>
      </c>
      <c r="J360" s="46" t="s">
        <v>1306</v>
      </c>
    </row>
    <row r="361" spans="1:10" ht="33" customHeight="1" x14ac:dyDescent="0.2">
      <c r="A361" s="21">
        <f t="shared" si="12"/>
        <v>343</v>
      </c>
      <c r="B361" s="79" t="s">
        <v>1326</v>
      </c>
      <c r="C361" s="28" t="s">
        <v>15</v>
      </c>
      <c r="D361" s="233">
        <v>2017.12</v>
      </c>
      <c r="E361" s="80" t="s">
        <v>1327</v>
      </c>
      <c r="F361" s="31">
        <v>1905</v>
      </c>
      <c r="G361" s="31">
        <v>4199</v>
      </c>
      <c r="H361" s="32" t="s">
        <v>936</v>
      </c>
      <c r="I361" s="33" t="s">
        <v>53</v>
      </c>
      <c r="J361" s="46" t="s">
        <v>1306</v>
      </c>
    </row>
    <row r="362" spans="1:10" ht="33" customHeight="1" x14ac:dyDescent="0.2">
      <c r="A362" s="21">
        <f t="shared" si="12"/>
        <v>344</v>
      </c>
      <c r="B362" s="79" t="s">
        <v>1326</v>
      </c>
      <c r="C362" s="54" t="s">
        <v>15</v>
      </c>
      <c r="D362" s="233">
        <v>2017.12</v>
      </c>
      <c r="E362" s="80" t="s">
        <v>1327</v>
      </c>
      <c r="F362" s="31">
        <v>2312</v>
      </c>
      <c r="G362" s="31">
        <v>5044</v>
      </c>
      <c r="H362" s="32" t="s">
        <v>936</v>
      </c>
      <c r="I362" s="33" t="s">
        <v>53</v>
      </c>
      <c r="J362" s="46" t="s">
        <v>1306</v>
      </c>
    </row>
    <row r="363" spans="1:10" ht="33" customHeight="1" x14ac:dyDescent="0.2">
      <c r="A363" s="21">
        <f t="shared" si="12"/>
        <v>345</v>
      </c>
      <c r="B363" s="79" t="s">
        <v>1328</v>
      </c>
      <c r="C363" s="28" t="s">
        <v>15</v>
      </c>
      <c r="D363" s="233">
        <v>2017.12</v>
      </c>
      <c r="E363" s="80" t="s">
        <v>1329</v>
      </c>
      <c r="F363" s="31">
        <v>1014</v>
      </c>
      <c r="G363" s="31">
        <v>1563</v>
      </c>
      <c r="H363" s="32" t="s">
        <v>936</v>
      </c>
      <c r="I363" s="33" t="s">
        <v>53</v>
      </c>
      <c r="J363" s="46"/>
    </row>
    <row r="364" spans="1:10" ht="33" customHeight="1" x14ac:dyDescent="0.2">
      <c r="A364" s="21">
        <f t="shared" si="12"/>
        <v>346</v>
      </c>
      <c r="B364" s="28" t="s">
        <v>1330</v>
      </c>
      <c r="C364" s="54" t="s">
        <v>15</v>
      </c>
      <c r="D364" s="233">
        <v>2018.01</v>
      </c>
      <c r="E364" s="30" t="s">
        <v>523</v>
      </c>
      <c r="F364" s="31">
        <v>1105</v>
      </c>
      <c r="G364" s="31">
        <v>2340</v>
      </c>
      <c r="H364" s="32" t="s">
        <v>4</v>
      </c>
      <c r="I364" s="33" t="s">
        <v>53</v>
      </c>
      <c r="J364" s="46"/>
    </row>
    <row r="365" spans="1:10" ht="33" customHeight="1" x14ac:dyDescent="0.2">
      <c r="A365" s="21">
        <f t="shared" si="12"/>
        <v>347</v>
      </c>
      <c r="B365" s="79" t="s">
        <v>1008</v>
      </c>
      <c r="C365" s="28" t="s">
        <v>15</v>
      </c>
      <c r="D365" s="233">
        <v>2018.02</v>
      </c>
      <c r="E365" s="30" t="s">
        <v>405</v>
      </c>
      <c r="F365" s="31">
        <v>865</v>
      </c>
      <c r="G365" s="31">
        <v>1920</v>
      </c>
      <c r="H365" s="32" t="s">
        <v>2</v>
      </c>
      <c r="I365" s="33" t="s">
        <v>1005</v>
      </c>
      <c r="J365" s="46"/>
    </row>
    <row r="366" spans="1:10" ht="33" customHeight="1" x14ac:dyDescent="0.2">
      <c r="A366" s="21">
        <f t="shared" si="12"/>
        <v>348</v>
      </c>
      <c r="B366" s="28" t="s">
        <v>1331</v>
      </c>
      <c r="C366" s="28" t="s">
        <v>15</v>
      </c>
      <c r="D366" s="233">
        <v>2018.02</v>
      </c>
      <c r="E366" s="30" t="s">
        <v>317</v>
      </c>
      <c r="F366" s="31">
        <v>990</v>
      </c>
      <c r="G366" s="31">
        <v>2034</v>
      </c>
      <c r="H366" s="32" t="s">
        <v>2</v>
      </c>
      <c r="I366" s="33" t="s">
        <v>1005</v>
      </c>
    </row>
    <row r="367" spans="1:10" ht="33" customHeight="1" x14ac:dyDescent="0.2">
      <c r="A367" s="21">
        <f t="shared" si="12"/>
        <v>349</v>
      </c>
      <c r="B367" s="79" t="s">
        <v>1332</v>
      </c>
      <c r="C367" s="28" t="s">
        <v>15</v>
      </c>
      <c r="D367" s="233">
        <v>2018.03</v>
      </c>
      <c r="E367" s="30" t="s">
        <v>530</v>
      </c>
      <c r="F367" s="31">
        <v>6661</v>
      </c>
      <c r="G367" s="31">
        <v>10519</v>
      </c>
      <c r="H367" s="32" t="s">
        <v>2</v>
      </c>
      <c r="I367" s="33" t="s">
        <v>1005</v>
      </c>
      <c r="J367" s="46"/>
    </row>
    <row r="368" spans="1:10" ht="33" customHeight="1" x14ac:dyDescent="0.2">
      <c r="A368" s="21">
        <f t="shared" si="12"/>
        <v>350</v>
      </c>
      <c r="B368" s="79" t="s">
        <v>1333</v>
      </c>
      <c r="C368" s="28" t="s">
        <v>15</v>
      </c>
      <c r="D368" s="233">
        <v>2018.03</v>
      </c>
      <c r="E368" s="30" t="s">
        <v>1334</v>
      </c>
      <c r="F368" s="31">
        <v>1227</v>
      </c>
      <c r="G368" s="31">
        <v>2054</v>
      </c>
      <c r="H368" s="32" t="s">
        <v>2</v>
      </c>
      <c r="I368" s="33" t="s">
        <v>1005</v>
      </c>
      <c r="J368" s="46"/>
    </row>
    <row r="369" spans="1:10" ht="33" customHeight="1" x14ac:dyDescent="0.2">
      <c r="A369" s="21">
        <f t="shared" si="12"/>
        <v>351</v>
      </c>
      <c r="B369" s="79" t="s">
        <v>1335</v>
      </c>
      <c r="C369" s="28" t="s">
        <v>15</v>
      </c>
      <c r="D369" s="233">
        <v>2018.04</v>
      </c>
      <c r="E369" s="80" t="s">
        <v>541</v>
      </c>
      <c r="F369" s="31">
        <v>2669</v>
      </c>
      <c r="G369" s="31">
        <v>3903</v>
      </c>
      <c r="H369" s="32" t="s">
        <v>936</v>
      </c>
      <c r="I369" s="33" t="s">
        <v>1005</v>
      </c>
      <c r="J369" s="46"/>
    </row>
    <row r="370" spans="1:10" ht="33" customHeight="1" x14ac:dyDescent="0.2">
      <c r="A370" s="21">
        <f t="shared" si="12"/>
        <v>352</v>
      </c>
      <c r="B370" s="79" t="s">
        <v>1336</v>
      </c>
      <c r="C370" s="28" t="s">
        <v>15</v>
      </c>
      <c r="D370" s="233">
        <v>2018.04</v>
      </c>
      <c r="E370" s="80" t="s">
        <v>546</v>
      </c>
      <c r="F370" s="31">
        <v>13469</v>
      </c>
      <c r="G370" s="31">
        <v>26818</v>
      </c>
      <c r="H370" s="32" t="s">
        <v>936</v>
      </c>
      <c r="I370" s="33" t="s">
        <v>1005</v>
      </c>
      <c r="J370" s="46"/>
    </row>
    <row r="371" spans="1:10" ht="33" customHeight="1" x14ac:dyDescent="0.2">
      <c r="A371" s="21">
        <f t="shared" si="12"/>
        <v>353</v>
      </c>
      <c r="B371" s="79" t="s">
        <v>1337</v>
      </c>
      <c r="C371" s="54" t="s">
        <v>15</v>
      </c>
      <c r="D371" s="233">
        <v>2018.05</v>
      </c>
      <c r="E371" s="30" t="s">
        <v>1338</v>
      </c>
      <c r="F371" s="31">
        <v>791</v>
      </c>
      <c r="G371" s="31">
        <v>1771</v>
      </c>
      <c r="H371" s="32" t="s">
        <v>4</v>
      </c>
      <c r="I371" s="33" t="s">
        <v>1005</v>
      </c>
      <c r="J371" s="46" t="s">
        <v>1238</v>
      </c>
    </row>
    <row r="372" spans="1:10" ht="33" customHeight="1" x14ac:dyDescent="0.2">
      <c r="A372" s="21">
        <f t="shared" ref="A372:A435" si="13">ROW()-18</f>
        <v>354</v>
      </c>
      <c r="B372" s="28" t="s">
        <v>1339</v>
      </c>
      <c r="C372" s="28" t="s">
        <v>15</v>
      </c>
      <c r="D372" s="233">
        <v>2018.05</v>
      </c>
      <c r="E372" s="30" t="s">
        <v>1340</v>
      </c>
      <c r="F372" s="31">
        <v>337</v>
      </c>
      <c r="G372" s="31">
        <v>647</v>
      </c>
      <c r="H372" s="32" t="s">
        <v>3</v>
      </c>
      <c r="I372" s="33" t="s">
        <v>1005</v>
      </c>
      <c r="J372" s="46"/>
    </row>
    <row r="373" spans="1:10" ht="33" customHeight="1" x14ac:dyDescent="0.2">
      <c r="A373" s="21">
        <f t="shared" si="13"/>
        <v>355</v>
      </c>
      <c r="B373" s="79" t="s">
        <v>1341</v>
      </c>
      <c r="C373" s="28" t="s">
        <v>15</v>
      </c>
      <c r="D373" s="233">
        <v>2018.06</v>
      </c>
      <c r="E373" s="30" t="s">
        <v>1342</v>
      </c>
      <c r="F373" s="31">
        <v>1150</v>
      </c>
      <c r="G373" s="31">
        <v>2876</v>
      </c>
      <c r="H373" s="32" t="s">
        <v>1343</v>
      </c>
      <c r="I373" s="33" t="s">
        <v>32</v>
      </c>
      <c r="J373" s="46"/>
    </row>
    <row r="374" spans="1:10" ht="33" customHeight="1" x14ac:dyDescent="0.2">
      <c r="A374" s="21">
        <f t="shared" si="13"/>
        <v>356</v>
      </c>
      <c r="B374" s="79" t="s">
        <v>1344</v>
      </c>
      <c r="C374" s="54" t="s">
        <v>15</v>
      </c>
      <c r="D374" s="233">
        <v>2018.06</v>
      </c>
      <c r="E374" s="30" t="s">
        <v>404</v>
      </c>
      <c r="F374" s="31">
        <v>4113</v>
      </c>
      <c r="G374" s="31">
        <v>7652</v>
      </c>
      <c r="H374" s="32" t="s">
        <v>42</v>
      </c>
      <c r="I374" s="33" t="s">
        <v>1005</v>
      </c>
      <c r="J374" s="46"/>
    </row>
    <row r="375" spans="1:10" ht="33" customHeight="1" x14ac:dyDescent="0.2">
      <c r="A375" s="21">
        <f t="shared" si="13"/>
        <v>357</v>
      </c>
      <c r="B375" s="247" t="s">
        <v>1345</v>
      </c>
      <c r="C375" s="28" t="s">
        <v>15</v>
      </c>
      <c r="D375" s="234">
        <v>2018.07</v>
      </c>
      <c r="E375" s="115" t="s">
        <v>1346</v>
      </c>
      <c r="F375" s="179">
        <v>496</v>
      </c>
      <c r="G375" s="179">
        <v>835</v>
      </c>
      <c r="H375" s="180" t="s">
        <v>936</v>
      </c>
      <c r="I375" s="181" t="s">
        <v>1005</v>
      </c>
      <c r="J375" s="72"/>
    </row>
    <row r="376" spans="1:10" ht="33" customHeight="1" x14ac:dyDescent="0.2">
      <c r="A376" s="21">
        <f t="shared" si="13"/>
        <v>358</v>
      </c>
      <c r="B376" s="247" t="s">
        <v>1347</v>
      </c>
      <c r="C376" s="54" t="s">
        <v>15</v>
      </c>
      <c r="D376" s="234">
        <v>2018.07</v>
      </c>
      <c r="E376" s="115" t="s">
        <v>1348</v>
      </c>
      <c r="F376" s="179">
        <v>2953</v>
      </c>
      <c r="G376" s="179">
        <v>6144</v>
      </c>
      <c r="H376" s="180" t="s">
        <v>936</v>
      </c>
      <c r="I376" s="181" t="s">
        <v>1349</v>
      </c>
      <c r="J376" s="46"/>
    </row>
    <row r="377" spans="1:10" ht="33" customHeight="1" x14ac:dyDescent="0.2">
      <c r="A377" s="21">
        <f t="shared" si="13"/>
        <v>359</v>
      </c>
      <c r="B377" s="114" t="s">
        <v>1350</v>
      </c>
      <c r="C377" s="28" t="s">
        <v>15</v>
      </c>
      <c r="D377" s="234">
        <v>2018.07</v>
      </c>
      <c r="E377" s="115" t="s">
        <v>1351</v>
      </c>
      <c r="F377" s="179">
        <v>1383</v>
      </c>
      <c r="G377" s="179">
        <v>2597</v>
      </c>
      <c r="H377" s="180" t="s">
        <v>3</v>
      </c>
      <c r="I377" s="181" t="s">
        <v>1005</v>
      </c>
      <c r="J377" s="72"/>
    </row>
    <row r="378" spans="1:10" ht="33" customHeight="1" x14ac:dyDescent="0.2">
      <c r="A378" s="21">
        <f t="shared" si="13"/>
        <v>360</v>
      </c>
      <c r="B378" s="247" t="s">
        <v>1352</v>
      </c>
      <c r="C378" s="28" t="s">
        <v>15</v>
      </c>
      <c r="D378" s="234">
        <v>2018.07</v>
      </c>
      <c r="E378" s="115" t="s">
        <v>1353</v>
      </c>
      <c r="F378" s="179">
        <v>796</v>
      </c>
      <c r="G378" s="179">
        <v>2602</v>
      </c>
      <c r="H378" s="180" t="s">
        <v>4</v>
      </c>
      <c r="I378" s="181" t="s">
        <v>1005</v>
      </c>
      <c r="J378" s="72"/>
    </row>
    <row r="379" spans="1:10" ht="33" customHeight="1" x14ac:dyDescent="0.2">
      <c r="A379" s="21">
        <f t="shared" si="13"/>
        <v>361</v>
      </c>
      <c r="B379" s="28" t="s">
        <v>1354</v>
      </c>
      <c r="C379" s="28" t="s">
        <v>15</v>
      </c>
      <c r="D379" s="233">
        <v>2018.08</v>
      </c>
      <c r="E379" s="112" t="s">
        <v>1355</v>
      </c>
      <c r="F379" s="31">
        <v>1007</v>
      </c>
      <c r="G379" s="31">
        <v>1997</v>
      </c>
      <c r="H379" s="32" t="s">
        <v>936</v>
      </c>
      <c r="I379" s="33" t="s">
        <v>1005</v>
      </c>
      <c r="J379" s="46"/>
    </row>
    <row r="380" spans="1:10" ht="33" customHeight="1" x14ac:dyDescent="0.2">
      <c r="A380" s="21">
        <f t="shared" si="13"/>
        <v>362</v>
      </c>
      <c r="B380" s="28" t="s">
        <v>1356</v>
      </c>
      <c r="C380" s="28" t="s">
        <v>15</v>
      </c>
      <c r="D380" s="233">
        <v>2018.08</v>
      </c>
      <c r="E380" s="112" t="s">
        <v>559</v>
      </c>
      <c r="F380" s="31">
        <v>361</v>
      </c>
      <c r="G380" s="31">
        <v>335</v>
      </c>
      <c r="H380" s="32" t="s">
        <v>936</v>
      </c>
      <c r="I380" s="33" t="s">
        <v>1005</v>
      </c>
      <c r="J380" s="46" t="s">
        <v>1306</v>
      </c>
    </row>
    <row r="381" spans="1:10" ht="33" customHeight="1" x14ac:dyDescent="0.2">
      <c r="A381" s="21">
        <f t="shared" si="13"/>
        <v>363</v>
      </c>
      <c r="B381" s="28" t="s">
        <v>1357</v>
      </c>
      <c r="C381" s="28" t="s">
        <v>15</v>
      </c>
      <c r="D381" s="233">
        <v>2018.08</v>
      </c>
      <c r="E381" s="80" t="s">
        <v>1358</v>
      </c>
      <c r="F381" s="31">
        <v>777</v>
      </c>
      <c r="G381" s="31">
        <v>1751</v>
      </c>
      <c r="H381" s="32" t="s">
        <v>936</v>
      </c>
      <c r="I381" s="33" t="s">
        <v>1005</v>
      </c>
      <c r="J381" s="46"/>
    </row>
    <row r="382" spans="1:10" ht="33" customHeight="1" x14ac:dyDescent="0.2">
      <c r="A382" s="21">
        <f t="shared" si="13"/>
        <v>364</v>
      </c>
      <c r="B382" s="28" t="s">
        <v>1359</v>
      </c>
      <c r="C382" s="28" t="s">
        <v>15</v>
      </c>
      <c r="D382" s="233">
        <v>2018.08</v>
      </c>
      <c r="E382" s="112" t="s">
        <v>1360</v>
      </c>
      <c r="F382" s="31">
        <v>6475</v>
      </c>
      <c r="G382" s="31">
        <v>13293</v>
      </c>
      <c r="H382" s="32" t="s">
        <v>936</v>
      </c>
      <c r="I382" s="33" t="s">
        <v>1005</v>
      </c>
      <c r="J382" s="46"/>
    </row>
    <row r="383" spans="1:10" ht="33" customHeight="1" x14ac:dyDescent="0.2">
      <c r="A383" s="21">
        <f t="shared" si="13"/>
        <v>365</v>
      </c>
      <c r="B383" s="28" t="s">
        <v>1361</v>
      </c>
      <c r="C383" s="28" t="s">
        <v>15</v>
      </c>
      <c r="D383" s="233">
        <v>2018.08</v>
      </c>
      <c r="E383" s="80" t="s">
        <v>1362</v>
      </c>
      <c r="F383" s="31">
        <v>1758</v>
      </c>
      <c r="G383" s="31">
        <v>3390</v>
      </c>
      <c r="H383" s="180" t="s">
        <v>4</v>
      </c>
      <c r="I383" s="33" t="s">
        <v>1005</v>
      </c>
      <c r="J383" s="46"/>
    </row>
    <row r="384" spans="1:10" ht="33" customHeight="1" x14ac:dyDescent="0.2">
      <c r="A384" s="21">
        <f t="shared" si="13"/>
        <v>366</v>
      </c>
      <c r="B384" s="79" t="s">
        <v>1363</v>
      </c>
      <c r="C384" s="28" t="s">
        <v>15</v>
      </c>
      <c r="D384" s="233">
        <v>2018.09</v>
      </c>
      <c r="E384" s="30" t="s">
        <v>1364</v>
      </c>
      <c r="F384" s="90">
        <v>1181</v>
      </c>
      <c r="G384" s="90">
        <v>2682</v>
      </c>
      <c r="H384" s="180" t="s">
        <v>4</v>
      </c>
      <c r="I384" s="92" t="s">
        <v>53</v>
      </c>
      <c r="J384" s="46"/>
    </row>
    <row r="385" spans="1:11" ht="33" customHeight="1" x14ac:dyDescent="0.2">
      <c r="A385" s="21">
        <f t="shared" si="13"/>
        <v>367</v>
      </c>
      <c r="B385" s="28" t="s">
        <v>1365</v>
      </c>
      <c r="C385" s="28" t="s">
        <v>15</v>
      </c>
      <c r="D385" s="233" t="s">
        <v>562</v>
      </c>
      <c r="E385" s="112" t="s">
        <v>1366</v>
      </c>
      <c r="F385" s="31">
        <v>1960</v>
      </c>
      <c r="G385" s="31">
        <v>4427</v>
      </c>
      <c r="H385" s="32" t="s">
        <v>936</v>
      </c>
      <c r="I385" s="33" t="s">
        <v>1005</v>
      </c>
      <c r="J385" s="46"/>
    </row>
    <row r="386" spans="1:11" ht="33" customHeight="1" x14ac:dyDescent="0.2">
      <c r="A386" s="21">
        <f t="shared" si="13"/>
        <v>368</v>
      </c>
      <c r="B386" s="28" t="s">
        <v>1367</v>
      </c>
      <c r="C386" s="28" t="s">
        <v>15</v>
      </c>
      <c r="D386" s="233" t="s">
        <v>562</v>
      </c>
      <c r="E386" s="112" t="s">
        <v>1368</v>
      </c>
      <c r="F386" s="31">
        <v>1508</v>
      </c>
      <c r="G386" s="31">
        <v>3174</v>
      </c>
      <c r="H386" s="32" t="s">
        <v>936</v>
      </c>
      <c r="I386" s="33" t="s">
        <v>1005</v>
      </c>
      <c r="J386" s="46" t="s">
        <v>1306</v>
      </c>
    </row>
    <row r="387" spans="1:11" ht="33" customHeight="1" x14ac:dyDescent="0.2">
      <c r="A387" s="21">
        <f t="shared" si="13"/>
        <v>369</v>
      </c>
      <c r="B387" s="28" t="s">
        <v>1369</v>
      </c>
      <c r="C387" s="54" t="s">
        <v>15</v>
      </c>
      <c r="D387" s="233" t="s">
        <v>562</v>
      </c>
      <c r="E387" s="80" t="s">
        <v>1368</v>
      </c>
      <c r="F387" s="31">
        <v>1646</v>
      </c>
      <c r="G387" s="31">
        <v>3043</v>
      </c>
      <c r="H387" s="32" t="s">
        <v>936</v>
      </c>
      <c r="I387" s="33" t="s">
        <v>1005</v>
      </c>
      <c r="J387" s="46" t="s">
        <v>1306</v>
      </c>
    </row>
    <row r="388" spans="1:11" ht="33" customHeight="1" x14ac:dyDescent="0.2">
      <c r="A388" s="21">
        <f t="shared" si="13"/>
        <v>370</v>
      </c>
      <c r="B388" s="28" t="s">
        <v>1370</v>
      </c>
      <c r="C388" s="28" t="s">
        <v>15</v>
      </c>
      <c r="D388" s="233" t="s">
        <v>562</v>
      </c>
      <c r="E388" s="112" t="s">
        <v>1368</v>
      </c>
      <c r="F388" s="31">
        <v>652</v>
      </c>
      <c r="G388" s="31">
        <v>1288</v>
      </c>
      <c r="H388" s="32" t="s">
        <v>938</v>
      </c>
      <c r="I388" s="33" t="s">
        <v>1005</v>
      </c>
      <c r="J388" s="46" t="s">
        <v>1306</v>
      </c>
    </row>
    <row r="389" spans="1:11" ht="33" customHeight="1" x14ac:dyDescent="0.2">
      <c r="A389" s="21">
        <f t="shared" si="13"/>
        <v>371</v>
      </c>
      <c r="B389" s="28" t="s">
        <v>1371</v>
      </c>
      <c r="C389" s="54" t="s">
        <v>15</v>
      </c>
      <c r="D389" s="233" t="s">
        <v>562</v>
      </c>
      <c r="E389" s="80" t="s">
        <v>1372</v>
      </c>
      <c r="F389" s="31">
        <v>1819</v>
      </c>
      <c r="G389" s="31">
        <v>4728</v>
      </c>
      <c r="H389" s="180" t="s">
        <v>4</v>
      </c>
      <c r="I389" s="33" t="s">
        <v>1005</v>
      </c>
      <c r="J389" s="248" t="s">
        <v>1252</v>
      </c>
    </row>
    <row r="390" spans="1:11" s="4" customFormat="1" ht="33" customHeight="1" x14ac:dyDescent="0.2">
      <c r="A390" s="21">
        <f t="shared" si="13"/>
        <v>372</v>
      </c>
      <c r="B390" s="28" t="s">
        <v>1373</v>
      </c>
      <c r="C390" s="54" t="s">
        <v>15</v>
      </c>
      <c r="D390" s="233" t="s">
        <v>562</v>
      </c>
      <c r="E390" s="30" t="s">
        <v>1374</v>
      </c>
      <c r="F390" s="90">
        <v>1319</v>
      </c>
      <c r="G390" s="90">
        <v>1977</v>
      </c>
      <c r="H390" s="32" t="s">
        <v>936</v>
      </c>
      <c r="I390" s="92" t="s">
        <v>53</v>
      </c>
      <c r="J390" s="46"/>
      <c r="K390" s="238"/>
    </row>
    <row r="391" spans="1:11" s="4" customFormat="1" ht="33" customHeight="1" x14ac:dyDescent="0.2">
      <c r="A391" s="21">
        <f t="shared" si="13"/>
        <v>373</v>
      </c>
      <c r="B391" s="28" t="s">
        <v>1375</v>
      </c>
      <c r="C391" s="28" t="s">
        <v>15</v>
      </c>
      <c r="D391" s="233" t="s">
        <v>562</v>
      </c>
      <c r="E391" s="30" t="s">
        <v>1346</v>
      </c>
      <c r="F391" s="90">
        <v>2849</v>
      </c>
      <c r="G391" s="90">
        <v>5237</v>
      </c>
      <c r="H391" s="32" t="s">
        <v>936</v>
      </c>
      <c r="I391" s="92" t="s">
        <v>1005</v>
      </c>
      <c r="J391" s="46"/>
      <c r="K391" s="238"/>
    </row>
    <row r="392" spans="1:11" s="4" customFormat="1" ht="33" customHeight="1" x14ac:dyDescent="0.2">
      <c r="A392" s="21">
        <f t="shared" si="13"/>
        <v>374</v>
      </c>
      <c r="B392" s="79" t="s">
        <v>1376</v>
      </c>
      <c r="C392" s="28" t="s">
        <v>15</v>
      </c>
      <c r="D392" s="233">
        <v>2018.11</v>
      </c>
      <c r="E392" s="111" t="s">
        <v>1377</v>
      </c>
      <c r="F392" s="155">
        <v>5666</v>
      </c>
      <c r="G392" s="90">
        <v>10918</v>
      </c>
      <c r="H392" s="91" t="s">
        <v>936</v>
      </c>
      <c r="I392" s="92" t="s">
        <v>1349</v>
      </c>
      <c r="J392" s="46"/>
      <c r="K392" s="238"/>
    </row>
    <row r="393" spans="1:11" s="4" customFormat="1" ht="33" customHeight="1" x14ac:dyDescent="0.2">
      <c r="A393" s="21">
        <f t="shared" si="13"/>
        <v>375</v>
      </c>
      <c r="B393" s="28" t="s">
        <v>1378</v>
      </c>
      <c r="C393" s="54" t="s">
        <v>15</v>
      </c>
      <c r="D393" s="233">
        <v>2018.11</v>
      </c>
      <c r="E393" s="30" t="s">
        <v>1377</v>
      </c>
      <c r="F393" s="90">
        <v>4568</v>
      </c>
      <c r="G393" s="90">
        <v>10725</v>
      </c>
      <c r="H393" s="180" t="s">
        <v>4</v>
      </c>
      <c r="I393" s="92" t="s">
        <v>1005</v>
      </c>
      <c r="J393" s="46"/>
      <c r="K393" s="238"/>
    </row>
    <row r="394" spans="1:11" s="4" customFormat="1" ht="33" customHeight="1" x14ac:dyDescent="0.2">
      <c r="A394" s="21">
        <f t="shared" si="13"/>
        <v>376</v>
      </c>
      <c r="B394" s="79" t="s">
        <v>1379</v>
      </c>
      <c r="C394" s="28" t="s">
        <v>15</v>
      </c>
      <c r="D394" s="233">
        <v>2018.11</v>
      </c>
      <c r="E394" s="30" t="s">
        <v>1377</v>
      </c>
      <c r="F394" s="90">
        <v>112</v>
      </c>
      <c r="G394" s="90">
        <v>264</v>
      </c>
      <c r="H394" s="91" t="s">
        <v>1380</v>
      </c>
      <c r="I394" s="92" t="s">
        <v>1005</v>
      </c>
      <c r="J394" s="46"/>
      <c r="K394" s="238"/>
    </row>
    <row r="395" spans="1:11" s="4" customFormat="1" ht="33" customHeight="1" x14ac:dyDescent="0.2">
      <c r="A395" s="21">
        <f t="shared" si="13"/>
        <v>377</v>
      </c>
      <c r="B395" s="28" t="s">
        <v>1381</v>
      </c>
      <c r="C395" s="28" t="s">
        <v>15</v>
      </c>
      <c r="D395" s="233">
        <v>2018.11</v>
      </c>
      <c r="E395" s="30" t="s">
        <v>1377</v>
      </c>
      <c r="F395" s="90">
        <v>551</v>
      </c>
      <c r="G395" s="90">
        <v>1345</v>
      </c>
      <c r="H395" s="32" t="s">
        <v>1380</v>
      </c>
      <c r="I395" s="92" t="s">
        <v>1005</v>
      </c>
      <c r="J395" s="46"/>
      <c r="K395" s="238"/>
    </row>
    <row r="396" spans="1:11" ht="33" customHeight="1" x14ac:dyDescent="0.2">
      <c r="A396" s="21">
        <f t="shared" si="13"/>
        <v>378</v>
      </c>
      <c r="B396" s="79" t="s">
        <v>1382</v>
      </c>
      <c r="C396" s="28" t="s">
        <v>15</v>
      </c>
      <c r="D396" s="233">
        <v>2018.11</v>
      </c>
      <c r="E396" s="111" t="s">
        <v>1377</v>
      </c>
      <c r="F396" s="155">
        <v>128</v>
      </c>
      <c r="G396" s="90">
        <v>278</v>
      </c>
      <c r="H396" s="91" t="s">
        <v>1380</v>
      </c>
      <c r="I396" s="92" t="s">
        <v>1005</v>
      </c>
      <c r="J396" s="46"/>
    </row>
    <row r="397" spans="1:11" s="4" customFormat="1" ht="33" customHeight="1" x14ac:dyDescent="0.2">
      <c r="A397" s="21">
        <f t="shared" si="13"/>
        <v>379</v>
      </c>
      <c r="B397" s="79" t="s">
        <v>1383</v>
      </c>
      <c r="C397" s="54" t="s">
        <v>15</v>
      </c>
      <c r="D397" s="233">
        <v>2018.11</v>
      </c>
      <c r="E397" s="111" t="s">
        <v>1384</v>
      </c>
      <c r="F397" s="155">
        <v>3254</v>
      </c>
      <c r="G397" s="90">
        <v>6405</v>
      </c>
      <c r="H397" s="91" t="s">
        <v>936</v>
      </c>
      <c r="I397" s="92" t="s">
        <v>1385</v>
      </c>
      <c r="J397" s="46"/>
      <c r="K397" s="238"/>
    </row>
    <row r="398" spans="1:11" s="4" customFormat="1" ht="33" customHeight="1" x14ac:dyDescent="0.2">
      <c r="A398" s="21">
        <f t="shared" si="13"/>
        <v>380</v>
      </c>
      <c r="B398" s="79" t="s">
        <v>1386</v>
      </c>
      <c r="C398" s="54" t="s">
        <v>15</v>
      </c>
      <c r="D398" s="233">
        <v>2018.11</v>
      </c>
      <c r="E398" s="111" t="s">
        <v>1355</v>
      </c>
      <c r="F398" s="155">
        <v>481</v>
      </c>
      <c r="G398" s="90">
        <v>1252</v>
      </c>
      <c r="H398" s="91" t="s">
        <v>1387</v>
      </c>
      <c r="I398" s="92" t="s">
        <v>1005</v>
      </c>
      <c r="J398" s="46"/>
      <c r="K398" s="238"/>
    </row>
    <row r="399" spans="1:11" s="4" customFormat="1" ht="33" customHeight="1" x14ac:dyDescent="0.2">
      <c r="A399" s="21">
        <f t="shared" si="13"/>
        <v>381</v>
      </c>
      <c r="B399" s="28" t="s">
        <v>1388</v>
      </c>
      <c r="C399" s="54" t="s">
        <v>15</v>
      </c>
      <c r="D399" s="233">
        <v>2018.11</v>
      </c>
      <c r="E399" s="111" t="s">
        <v>1355</v>
      </c>
      <c r="F399" s="31">
        <v>227</v>
      </c>
      <c r="G399" s="31">
        <v>624</v>
      </c>
      <c r="H399" s="91" t="s">
        <v>1078</v>
      </c>
      <c r="I399" s="92" t="s">
        <v>1005</v>
      </c>
      <c r="J399" s="46"/>
      <c r="K399" s="238"/>
    </row>
    <row r="400" spans="1:11" s="4" customFormat="1" ht="33" customHeight="1" x14ac:dyDescent="0.2">
      <c r="A400" s="21">
        <f t="shared" si="13"/>
        <v>382</v>
      </c>
      <c r="B400" s="28" t="s">
        <v>1389</v>
      </c>
      <c r="C400" s="54" t="s">
        <v>15</v>
      </c>
      <c r="D400" s="233">
        <v>2018.12</v>
      </c>
      <c r="E400" s="111" t="s">
        <v>565</v>
      </c>
      <c r="F400" s="31">
        <v>1670</v>
      </c>
      <c r="G400" s="31">
        <v>2870</v>
      </c>
      <c r="H400" s="91" t="s">
        <v>1387</v>
      </c>
      <c r="I400" s="92" t="s">
        <v>35</v>
      </c>
      <c r="J400" s="46"/>
      <c r="K400" s="238"/>
    </row>
    <row r="401" spans="1:223" s="4" customFormat="1" ht="33" customHeight="1" x14ac:dyDescent="0.2">
      <c r="A401" s="21">
        <f t="shared" si="13"/>
        <v>383</v>
      </c>
      <c r="B401" s="28" t="s">
        <v>1390</v>
      </c>
      <c r="C401" s="54" t="s">
        <v>15</v>
      </c>
      <c r="D401" s="233">
        <v>2018.12</v>
      </c>
      <c r="E401" s="111" t="s">
        <v>510</v>
      </c>
      <c r="F401" s="31">
        <v>437</v>
      </c>
      <c r="G401" s="31">
        <v>923</v>
      </c>
      <c r="H401" s="91" t="s">
        <v>1387</v>
      </c>
      <c r="I401" s="92" t="s">
        <v>35</v>
      </c>
      <c r="J401" s="27"/>
      <c r="K401" s="238"/>
    </row>
    <row r="402" spans="1:223" s="4" customFormat="1" ht="33" customHeight="1" x14ac:dyDescent="0.2">
      <c r="A402" s="21">
        <f t="shared" si="13"/>
        <v>384</v>
      </c>
      <c r="B402" s="28" t="s">
        <v>1391</v>
      </c>
      <c r="C402" s="54" t="s">
        <v>15</v>
      </c>
      <c r="D402" s="233">
        <v>2018.12</v>
      </c>
      <c r="E402" s="111" t="s">
        <v>567</v>
      </c>
      <c r="F402" s="31">
        <v>569</v>
      </c>
      <c r="G402" s="31">
        <v>844</v>
      </c>
      <c r="H402" s="180" t="s">
        <v>4</v>
      </c>
      <c r="I402" s="92" t="s">
        <v>35</v>
      </c>
      <c r="J402" s="27"/>
      <c r="K402" s="238"/>
    </row>
    <row r="403" spans="1:223" s="4" customFormat="1" ht="33" customHeight="1" x14ac:dyDescent="0.2">
      <c r="A403" s="21">
        <f t="shared" si="13"/>
        <v>385</v>
      </c>
      <c r="B403" s="28" t="s">
        <v>576</v>
      </c>
      <c r="C403" s="54" t="s">
        <v>15</v>
      </c>
      <c r="D403" s="233">
        <v>2018.12</v>
      </c>
      <c r="E403" s="112" t="s">
        <v>577</v>
      </c>
      <c r="F403" s="90">
        <v>6739</v>
      </c>
      <c r="G403" s="90">
        <v>12362</v>
      </c>
      <c r="H403" s="91" t="s">
        <v>1387</v>
      </c>
      <c r="I403" s="92" t="s">
        <v>35</v>
      </c>
      <c r="J403" s="27"/>
      <c r="K403" s="238"/>
    </row>
    <row r="404" spans="1:223" s="4" customFormat="1" ht="33" customHeight="1" x14ac:dyDescent="0.2">
      <c r="A404" s="21">
        <f t="shared" si="13"/>
        <v>386</v>
      </c>
      <c r="B404" s="114" t="s">
        <v>581</v>
      </c>
      <c r="C404" s="54" t="s">
        <v>15</v>
      </c>
      <c r="D404" s="249">
        <v>2019.01</v>
      </c>
      <c r="E404" s="115" t="s">
        <v>582</v>
      </c>
      <c r="F404" s="116">
        <v>1527</v>
      </c>
      <c r="G404" s="116">
        <v>2992</v>
      </c>
      <c r="H404" s="117" t="s">
        <v>43</v>
      </c>
      <c r="I404" s="118" t="s">
        <v>35</v>
      </c>
      <c r="J404" s="72" t="s">
        <v>1392</v>
      </c>
      <c r="K404" s="238"/>
    </row>
    <row r="405" spans="1:223" s="4" customFormat="1" ht="33" customHeight="1" x14ac:dyDescent="0.2">
      <c r="A405" s="21">
        <f t="shared" si="13"/>
        <v>387</v>
      </c>
      <c r="B405" s="22" t="s">
        <v>1237</v>
      </c>
      <c r="C405" s="54" t="s">
        <v>15</v>
      </c>
      <c r="D405" s="244">
        <v>2019.02</v>
      </c>
      <c r="E405" s="22" t="s">
        <v>606</v>
      </c>
      <c r="F405" s="119">
        <v>3210</v>
      </c>
      <c r="G405" s="119">
        <v>7213</v>
      </c>
      <c r="H405" s="120" t="s">
        <v>938</v>
      </c>
      <c r="I405" s="121" t="s">
        <v>35</v>
      </c>
      <c r="J405" s="113" t="s">
        <v>1238</v>
      </c>
      <c r="K405" s="238"/>
    </row>
    <row r="406" spans="1:223" s="4" customFormat="1" ht="33" customHeight="1" x14ac:dyDescent="0.2">
      <c r="A406" s="21">
        <f t="shared" si="13"/>
        <v>388</v>
      </c>
      <c r="B406" s="22" t="s">
        <v>1393</v>
      </c>
      <c r="C406" s="54" t="s">
        <v>15</v>
      </c>
      <c r="D406" s="244">
        <v>2019.02</v>
      </c>
      <c r="E406" s="22" t="s">
        <v>114</v>
      </c>
      <c r="F406" s="119">
        <v>848</v>
      </c>
      <c r="G406" s="119">
        <v>1692</v>
      </c>
      <c r="H406" s="120" t="s">
        <v>1179</v>
      </c>
      <c r="I406" s="121" t="s">
        <v>35</v>
      </c>
      <c r="J406" s="27"/>
      <c r="K406" s="238"/>
    </row>
    <row r="407" spans="1:223" s="6" customFormat="1" ht="33" customHeight="1" x14ac:dyDescent="0.2">
      <c r="A407" s="21">
        <f t="shared" si="13"/>
        <v>389</v>
      </c>
      <c r="B407" s="28" t="s">
        <v>1394</v>
      </c>
      <c r="C407" s="28" t="s">
        <v>15</v>
      </c>
      <c r="D407" s="233">
        <v>2019.03</v>
      </c>
      <c r="E407" s="111" t="s">
        <v>614</v>
      </c>
      <c r="F407" s="31">
        <v>6647</v>
      </c>
      <c r="G407" s="31">
        <v>15159</v>
      </c>
      <c r="H407" s="120" t="s">
        <v>928</v>
      </c>
      <c r="I407" s="92" t="s">
        <v>35</v>
      </c>
      <c r="J407" s="27"/>
      <c r="K407" s="250"/>
    </row>
    <row r="408" spans="1:223" s="6" customFormat="1" ht="33" customHeight="1" x14ac:dyDescent="0.2">
      <c r="A408" s="21">
        <f t="shared" si="13"/>
        <v>390</v>
      </c>
      <c r="B408" s="28" t="s">
        <v>1395</v>
      </c>
      <c r="C408" s="28" t="s">
        <v>15</v>
      </c>
      <c r="D408" s="233">
        <v>2019.03</v>
      </c>
      <c r="E408" s="111" t="s">
        <v>1396</v>
      </c>
      <c r="F408" s="31">
        <v>1635</v>
      </c>
      <c r="G408" s="31">
        <v>3301</v>
      </c>
      <c r="H408" s="120" t="s">
        <v>928</v>
      </c>
      <c r="I408" s="92" t="s">
        <v>35</v>
      </c>
      <c r="J408" s="27" t="s">
        <v>1306</v>
      </c>
      <c r="K408" s="250"/>
    </row>
    <row r="409" spans="1:223" s="3" customFormat="1" ht="33" customHeight="1" x14ac:dyDescent="0.2">
      <c r="A409" s="21">
        <f t="shared" si="13"/>
        <v>391</v>
      </c>
      <c r="B409" s="28" t="s">
        <v>607</v>
      </c>
      <c r="C409" s="130" t="s">
        <v>15</v>
      </c>
      <c r="D409" s="233">
        <v>2019.03</v>
      </c>
      <c r="E409" s="111" t="s">
        <v>615</v>
      </c>
      <c r="F409" s="31">
        <v>9301</v>
      </c>
      <c r="G409" s="31">
        <v>13867</v>
      </c>
      <c r="H409" s="91" t="s">
        <v>42</v>
      </c>
      <c r="I409" s="92" t="s">
        <v>35</v>
      </c>
      <c r="J409" s="27"/>
      <c r="K409" s="251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</row>
    <row r="410" spans="1:223" s="3" customFormat="1" ht="33" customHeight="1" x14ac:dyDescent="0.2">
      <c r="A410" s="21">
        <f t="shared" si="13"/>
        <v>392</v>
      </c>
      <c r="B410" s="28" t="s">
        <v>1397</v>
      </c>
      <c r="C410" s="54" t="s">
        <v>15</v>
      </c>
      <c r="D410" s="233">
        <v>2019.03</v>
      </c>
      <c r="E410" s="28" t="s">
        <v>1398</v>
      </c>
      <c r="F410" s="31">
        <v>566</v>
      </c>
      <c r="G410" s="31">
        <v>1146</v>
      </c>
      <c r="H410" s="120" t="s">
        <v>1399</v>
      </c>
      <c r="I410" s="92" t="s">
        <v>35</v>
      </c>
      <c r="J410" s="27" t="s">
        <v>1045</v>
      </c>
      <c r="K410" s="251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9"/>
      <c r="DJ410" s="9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 t="s">
        <v>1400</v>
      </c>
      <c r="DV410" s="10"/>
      <c r="DW410" s="10"/>
      <c r="DX410" s="10"/>
      <c r="DY410" s="10"/>
      <c r="DZ410" s="10"/>
      <c r="EA410" s="10"/>
      <c r="EB410" s="10" t="s">
        <v>1401</v>
      </c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</row>
    <row r="411" spans="1:223" s="3" customFormat="1" ht="33" customHeight="1" x14ac:dyDescent="0.2">
      <c r="A411" s="21">
        <f t="shared" si="13"/>
        <v>393</v>
      </c>
      <c r="B411" s="28" t="s">
        <v>1402</v>
      </c>
      <c r="C411" s="28" t="s">
        <v>15</v>
      </c>
      <c r="D411" s="233">
        <v>2019.03</v>
      </c>
      <c r="E411" s="111" t="s">
        <v>609</v>
      </c>
      <c r="F411" s="31">
        <v>2539</v>
      </c>
      <c r="G411" s="31">
        <v>5029</v>
      </c>
      <c r="H411" s="91" t="s">
        <v>42</v>
      </c>
      <c r="I411" s="92" t="s">
        <v>35</v>
      </c>
      <c r="J411" s="27"/>
      <c r="K411" s="251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9"/>
      <c r="DJ411" s="9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</row>
    <row r="412" spans="1:223" s="3" customFormat="1" ht="33" customHeight="1" x14ac:dyDescent="0.2">
      <c r="A412" s="21">
        <f t="shared" si="13"/>
        <v>394</v>
      </c>
      <c r="B412" s="28" t="s">
        <v>1403</v>
      </c>
      <c r="C412" s="28" t="s">
        <v>15</v>
      </c>
      <c r="D412" s="233">
        <v>2019.04</v>
      </c>
      <c r="E412" s="111" t="s">
        <v>626</v>
      </c>
      <c r="F412" s="31">
        <v>4110</v>
      </c>
      <c r="G412" s="31">
        <v>9360</v>
      </c>
      <c r="H412" s="91" t="s">
        <v>43</v>
      </c>
      <c r="I412" s="92" t="s">
        <v>53</v>
      </c>
      <c r="J412" s="27"/>
      <c r="K412" s="251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</row>
    <row r="413" spans="1:223" s="3" customFormat="1" ht="33" customHeight="1" x14ac:dyDescent="0.2">
      <c r="A413" s="21">
        <f t="shared" si="13"/>
        <v>395</v>
      </c>
      <c r="B413" s="28" t="s">
        <v>1404</v>
      </c>
      <c r="C413" s="28" t="s">
        <v>15</v>
      </c>
      <c r="D413" s="233">
        <v>2019.04</v>
      </c>
      <c r="E413" s="111" t="s">
        <v>623</v>
      </c>
      <c r="F413" s="31">
        <v>11749</v>
      </c>
      <c r="G413" s="31">
        <v>24371</v>
      </c>
      <c r="H413" s="91" t="s">
        <v>43</v>
      </c>
      <c r="I413" s="92" t="s">
        <v>53</v>
      </c>
      <c r="J413" s="27"/>
      <c r="K413" s="251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 t="s">
        <v>1405</v>
      </c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</row>
    <row r="414" spans="1:223" s="3" customFormat="1" ht="33" customHeight="1" x14ac:dyDescent="0.2">
      <c r="A414" s="21">
        <f t="shared" si="13"/>
        <v>396</v>
      </c>
      <c r="B414" s="28" t="s">
        <v>1406</v>
      </c>
      <c r="C414" s="28" t="s">
        <v>15</v>
      </c>
      <c r="D414" s="233">
        <v>2019.05</v>
      </c>
      <c r="E414" s="111" t="s">
        <v>637</v>
      </c>
      <c r="F414" s="31">
        <v>4349</v>
      </c>
      <c r="G414" s="31">
        <v>11031</v>
      </c>
      <c r="H414" s="91" t="s">
        <v>43</v>
      </c>
      <c r="I414" s="92" t="s">
        <v>53</v>
      </c>
      <c r="J414" s="27"/>
      <c r="K414" s="251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 t="s">
        <v>1407</v>
      </c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</row>
    <row r="415" spans="1:223" s="3" customFormat="1" ht="33" customHeight="1" x14ac:dyDescent="0.2">
      <c r="A415" s="21">
        <f t="shared" si="13"/>
        <v>397</v>
      </c>
      <c r="B415" s="28" t="s">
        <v>1408</v>
      </c>
      <c r="C415" s="54" t="s">
        <v>15</v>
      </c>
      <c r="D415" s="233">
        <v>2019.08</v>
      </c>
      <c r="E415" s="111" t="s">
        <v>674</v>
      </c>
      <c r="F415" s="31">
        <v>1289</v>
      </c>
      <c r="G415" s="31">
        <v>2784</v>
      </c>
      <c r="H415" s="91" t="s">
        <v>619</v>
      </c>
      <c r="I415" s="92" t="s">
        <v>35</v>
      </c>
      <c r="J415" s="27" t="s">
        <v>911</v>
      </c>
      <c r="K415" s="251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</row>
    <row r="416" spans="1:223" s="3" customFormat="1" ht="33" customHeight="1" x14ac:dyDescent="0.2">
      <c r="A416" s="21">
        <f t="shared" si="13"/>
        <v>398</v>
      </c>
      <c r="B416" s="28" t="s">
        <v>1409</v>
      </c>
      <c r="C416" s="28" t="s">
        <v>15</v>
      </c>
      <c r="D416" s="233">
        <v>2019.09</v>
      </c>
      <c r="E416" s="111" t="s">
        <v>678</v>
      </c>
      <c r="F416" s="31">
        <v>1277</v>
      </c>
      <c r="G416" s="31">
        <v>2419</v>
      </c>
      <c r="H416" s="91" t="s">
        <v>43</v>
      </c>
      <c r="I416" s="92" t="s">
        <v>53</v>
      </c>
      <c r="J416" s="27" t="s">
        <v>1410</v>
      </c>
      <c r="K416" s="251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</row>
    <row r="417" spans="1:223" s="3" customFormat="1" ht="33" customHeight="1" x14ac:dyDescent="0.2">
      <c r="A417" s="21">
        <f t="shared" si="13"/>
        <v>399</v>
      </c>
      <c r="B417" s="28" t="s">
        <v>1411</v>
      </c>
      <c r="C417" s="28" t="s">
        <v>15</v>
      </c>
      <c r="D417" s="233">
        <v>2019.09</v>
      </c>
      <c r="E417" s="111" t="s">
        <v>684</v>
      </c>
      <c r="F417" s="31">
        <v>410</v>
      </c>
      <c r="G417" s="31">
        <v>780</v>
      </c>
      <c r="H417" s="91" t="s">
        <v>43</v>
      </c>
      <c r="I417" s="92" t="s">
        <v>53</v>
      </c>
      <c r="J417" s="27" t="s">
        <v>1306</v>
      </c>
      <c r="K417" s="251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</row>
    <row r="418" spans="1:223" s="3" customFormat="1" ht="33" customHeight="1" x14ac:dyDescent="0.2">
      <c r="A418" s="21">
        <f t="shared" si="13"/>
        <v>400</v>
      </c>
      <c r="B418" s="28" t="s">
        <v>1412</v>
      </c>
      <c r="C418" s="28" t="s">
        <v>15</v>
      </c>
      <c r="D418" s="233">
        <v>2019.09</v>
      </c>
      <c r="E418" s="111" t="s">
        <v>686</v>
      </c>
      <c r="F418" s="31">
        <v>2212</v>
      </c>
      <c r="G418" s="31">
        <v>3718</v>
      </c>
      <c r="H418" s="120" t="s">
        <v>1179</v>
      </c>
      <c r="I418" s="92" t="s">
        <v>53</v>
      </c>
      <c r="J418" s="27" t="s">
        <v>1252</v>
      </c>
      <c r="K418" s="251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</row>
    <row r="419" spans="1:223" s="3" customFormat="1" ht="33" customHeight="1" x14ac:dyDescent="0.2">
      <c r="A419" s="21">
        <f t="shared" si="13"/>
        <v>401</v>
      </c>
      <c r="B419" s="28" t="s">
        <v>1413</v>
      </c>
      <c r="C419" s="54" t="s">
        <v>15</v>
      </c>
      <c r="D419" s="233" t="s">
        <v>1039</v>
      </c>
      <c r="E419" s="111" t="s">
        <v>644</v>
      </c>
      <c r="F419" s="31">
        <v>4381</v>
      </c>
      <c r="G419" s="31">
        <v>8668</v>
      </c>
      <c r="H419" s="91" t="s">
        <v>43</v>
      </c>
      <c r="I419" s="92" t="s">
        <v>53</v>
      </c>
      <c r="J419" s="27" t="s">
        <v>1306</v>
      </c>
      <c r="K419" s="251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</row>
    <row r="420" spans="1:223" s="3" customFormat="1" ht="33" customHeight="1" x14ac:dyDescent="0.2">
      <c r="A420" s="21">
        <f t="shared" si="13"/>
        <v>402</v>
      </c>
      <c r="B420" s="28" t="s">
        <v>1414</v>
      </c>
      <c r="C420" s="28" t="s">
        <v>15</v>
      </c>
      <c r="D420" s="233" t="s">
        <v>1039</v>
      </c>
      <c r="E420" s="111" t="s">
        <v>691</v>
      </c>
      <c r="F420" s="31">
        <v>2778</v>
      </c>
      <c r="G420" s="31">
        <v>6797</v>
      </c>
      <c r="H420" s="120" t="s">
        <v>928</v>
      </c>
      <c r="I420" s="92" t="s">
        <v>53</v>
      </c>
      <c r="J420" s="27" t="s">
        <v>1415</v>
      </c>
      <c r="K420" s="251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</row>
    <row r="421" spans="1:223" s="3" customFormat="1" ht="33" customHeight="1" x14ac:dyDescent="0.2">
      <c r="A421" s="21">
        <f t="shared" si="13"/>
        <v>403</v>
      </c>
      <c r="B421" s="28" t="s">
        <v>1416</v>
      </c>
      <c r="C421" s="28" t="s">
        <v>15</v>
      </c>
      <c r="D421" s="233" t="s">
        <v>1417</v>
      </c>
      <c r="E421" s="111" t="s">
        <v>145</v>
      </c>
      <c r="F421" s="31">
        <v>339</v>
      </c>
      <c r="G421" s="31">
        <v>913</v>
      </c>
      <c r="H421" s="91" t="s">
        <v>986</v>
      </c>
      <c r="I421" s="92" t="s">
        <v>53</v>
      </c>
      <c r="J421" s="27"/>
      <c r="K421" s="251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</row>
    <row r="422" spans="1:223" s="3" customFormat="1" ht="33" customHeight="1" x14ac:dyDescent="0.2">
      <c r="A422" s="21">
        <f t="shared" si="13"/>
        <v>404</v>
      </c>
      <c r="B422" s="35" t="s">
        <v>1418</v>
      </c>
      <c r="C422" s="35" t="s">
        <v>15</v>
      </c>
      <c r="D422" s="237">
        <v>2019.11</v>
      </c>
      <c r="E422" s="104" t="s">
        <v>699</v>
      </c>
      <c r="F422" s="161">
        <v>1504</v>
      </c>
      <c r="G422" s="161">
        <v>2876</v>
      </c>
      <c r="H422" s="91" t="s">
        <v>43</v>
      </c>
      <c r="I422" s="105" t="s">
        <v>53</v>
      </c>
      <c r="J422" s="27" t="s">
        <v>1306</v>
      </c>
      <c r="K422" s="251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</row>
    <row r="423" spans="1:223" s="3" customFormat="1" ht="33" customHeight="1" x14ac:dyDescent="0.2">
      <c r="A423" s="21">
        <f t="shared" si="13"/>
        <v>405</v>
      </c>
      <c r="B423" s="252" t="s">
        <v>1419</v>
      </c>
      <c r="C423" s="253" t="s">
        <v>15</v>
      </c>
      <c r="D423" s="232">
        <v>2019.11</v>
      </c>
      <c r="E423" s="107" t="s">
        <v>700</v>
      </c>
      <c r="F423" s="108">
        <v>1158</v>
      </c>
      <c r="G423" s="108">
        <v>2011</v>
      </c>
      <c r="H423" s="109" t="s">
        <v>43</v>
      </c>
      <c r="I423" s="110" t="s">
        <v>53</v>
      </c>
      <c r="J423" s="27" t="s">
        <v>1306</v>
      </c>
      <c r="K423" s="251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</row>
    <row r="424" spans="1:223" s="3" customFormat="1" ht="33" customHeight="1" x14ac:dyDescent="0.2">
      <c r="A424" s="21">
        <f t="shared" si="13"/>
        <v>406</v>
      </c>
      <c r="B424" s="35" t="s">
        <v>1420</v>
      </c>
      <c r="C424" s="254" t="s">
        <v>15</v>
      </c>
      <c r="D424" s="233">
        <v>2019.11</v>
      </c>
      <c r="E424" s="111" t="s">
        <v>703</v>
      </c>
      <c r="F424" s="31">
        <v>385</v>
      </c>
      <c r="G424" s="31">
        <v>840</v>
      </c>
      <c r="H424" s="91" t="s">
        <v>928</v>
      </c>
      <c r="I424" s="92" t="s">
        <v>704</v>
      </c>
      <c r="J424" s="27" t="s">
        <v>1252</v>
      </c>
      <c r="K424" s="251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</row>
    <row r="425" spans="1:223" s="3" customFormat="1" ht="33" customHeight="1" x14ac:dyDescent="0.2">
      <c r="A425" s="21">
        <f t="shared" si="13"/>
        <v>407</v>
      </c>
      <c r="B425" s="252" t="s">
        <v>1421</v>
      </c>
      <c r="C425" s="254" t="s">
        <v>15</v>
      </c>
      <c r="D425" s="233">
        <v>2019.11</v>
      </c>
      <c r="E425" s="111" t="s">
        <v>702</v>
      </c>
      <c r="F425" s="31">
        <v>895</v>
      </c>
      <c r="G425" s="31">
        <v>1990</v>
      </c>
      <c r="H425" s="91" t="s">
        <v>43</v>
      </c>
      <c r="I425" s="92" t="s">
        <v>53</v>
      </c>
      <c r="J425" s="27" t="s">
        <v>1306</v>
      </c>
      <c r="K425" s="251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</row>
    <row r="426" spans="1:223" s="3" customFormat="1" ht="33" customHeight="1" x14ac:dyDescent="0.2">
      <c r="A426" s="21">
        <f t="shared" si="13"/>
        <v>408</v>
      </c>
      <c r="B426" s="252" t="s">
        <v>1422</v>
      </c>
      <c r="C426" s="254" t="s">
        <v>15</v>
      </c>
      <c r="D426" s="233">
        <v>2019.11</v>
      </c>
      <c r="E426" s="111" t="s">
        <v>707</v>
      </c>
      <c r="F426" s="31">
        <v>412</v>
      </c>
      <c r="G426" s="31">
        <v>778</v>
      </c>
      <c r="H426" s="91" t="s">
        <v>43</v>
      </c>
      <c r="I426" s="92" t="s">
        <v>53</v>
      </c>
      <c r="J426" s="27" t="s">
        <v>1423</v>
      </c>
      <c r="K426" s="251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</row>
    <row r="427" spans="1:223" s="3" customFormat="1" ht="33" customHeight="1" x14ac:dyDescent="0.2">
      <c r="A427" s="21">
        <f t="shared" si="13"/>
        <v>409</v>
      </c>
      <c r="B427" s="252" t="s">
        <v>1424</v>
      </c>
      <c r="C427" s="158" t="s">
        <v>15</v>
      </c>
      <c r="D427" s="233">
        <v>2019.12</v>
      </c>
      <c r="E427" s="111" t="s">
        <v>711</v>
      </c>
      <c r="F427" s="31">
        <v>6254</v>
      </c>
      <c r="G427" s="31">
        <v>14808</v>
      </c>
      <c r="H427" s="91" t="s">
        <v>1399</v>
      </c>
      <c r="I427" s="92" t="s">
        <v>53</v>
      </c>
      <c r="J427" s="27"/>
      <c r="K427" s="251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</row>
    <row r="428" spans="1:223" s="3" customFormat="1" ht="33" customHeight="1" x14ac:dyDescent="0.2">
      <c r="A428" s="21">
        <f t="shared" si="13"/>
        <v>410</v>
      </c>
      <c r="B428" s="252" t="s">
        <v>1425</v>
      </c>
      <c r="C428" s="158" t="s">
        <v>15</v>
      </c>
      <c r="D428" s="233">
        <v>2019.12</v>
      </c>
      <c r="E428" s="111" t="s">
        <v>715</v>
      </c>
      <c r="F428" s="31">
        <v>1384</v>
      </c>
      <c r="G428" s="31">
        <v>3391</v>
      </c>
      <c r="H428" s="91" t="s">
        <v>43</v>
      </c>
      <c r="I428" s="92" t="s">
        <v>53</v>
      </c>
      <c r="J428" s="27" t="s">
        <v>1426</v>
      </c>
      <c r="K428" s="251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</row>
    <row r="429" spans="1:223" s="3" customFormat="1" ht="33" customHeight="1" x14ac:dyDescent="0.2">
      <c r="A429" s="21">
        <f t="shared" si="13"/>
        <v>411</v>
      </c>
      <c r="B429" s="252" t="s">
        <v>1427</v>
      </c>
      <c r="C429" s="254" t="s">
        <v>15</v>
      </c>
      <c r="D429" s="233">
        <v>2019.12</v>
      </c>
      <c r="E429" s="111" t="s">
        <v>710</v>
      </c>
      <c r="F429" s="31">
        <v>527</v>
      </c>
      <c r="G429" s="31">
        <v>1202</v>
      </c>
      <c r="H429" s="91" t="s">
        <v>43</v>
      </c>
      <c r="I429" s="92" t="s">
        <v>53</v>
      </c>
      <c r="J429" s="27" t="s">
        <v>1306</v>
      </c>
      <c r="K429" s="251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</row>
    <row r="430" spans="1:223" s="3" customFormat="1" ht="33" customHeight="1" x14ac:dyDescent="0.2">
      <c r="A430" s="21">
        <f t="shared" si="13"/>
        <v>412</v>
      </c>
      <c r="B430" s="252" t="s">
        <v>722</v>
      </c>
      <c r="C430" s="254" t="s">
        <v>15</v>
      </c>
      <c r="D430" s="233">
        <v>2019.12</v>
      </c>
      <c r="E430" s="111" t="s">
        <v>713</v>
      </c>
      <c r="F430" s="31">
        <v>546</v>
      </c>
      <c r="G430" s="31">
        <v>1405</v>
      </c>
      <c r="H430" s="91" t="s">
        <v>43</v>
      </c>
      <c r="I430" s="92" t="s">
        <v>53</v>
      </c>
      <c r="J430" s="27"/>
      <c r="K430" s="251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</row>
    <row r="431" spans="1:223" s="3" customFormat="1" ht="33" customHeight="1" x14ac:dyDescent="0.2">
      <c r="A431" s="21">
        <f t="shared" si="13"/>
        <v>413</v>
      </c>
      <c r="B431" s="41" t="s">
        <v>1428</v>
      </c>
      <c r="C431" s="28" t="s">
        <v>15</v>
      </c>
      <c r="D431" s="233">
        <v>2019.12</v>
      </c>
      <c r="E431" s="111" t="s">
        <v>714</v>
      </c>
      <c r="F431" s="31">
        <v>3019</v>
      </c>
      <c r="G431" s="31">
        <v>5841</v>
      </c>
      <c r="H431" s="91" t="s">
        <v>43</v>
      </c>
      <c r="I431" s="92" t="s">
        <v>53</v>
      </c>
      <c r="J431" s="27"/>
      <c r="K431" s="251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</row>
    <row r="432" spans="1:223" s="3" customFormat="1" ht="33" customHeight="1" x14ac:dyDescent="0.2">
      <c r="A432" s="21">
        <f t="shared" si="13"/>
        <v>414</v>
      </c>
      <c r="B432" s="28" t="s">
        <v>1429</v>
      </c>
      <c r="C432" s="54" t="s">
        <v>15</v>
      </c>
      <c r="D432" s="233">
        <v>2020.03</v>
      </c>
      <c r="E432" s="111" t="s">
        <v>110</v>
      </c>
      <c r="F432" s="31">
        <v>15342</v>
      </c>
      <c r="G432" s="31">
        <v>32489</v>
      </c>
      <c r="H432" s="91" t="s">
        <v>43</v>
      </c>
      <c r="I432" s="92" t="s">
        <v>53</v>
      </c>
      <c r="J432" s="27" t="s">
        <v>1306</v>
      </c>
      <c r="K432" s="251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</row>
    <row r="433" spans="1:10" ht="33" customHeight="1" x14ac:dyDescent="0.2">
      <c r="A433" s="21">
        <f t="shared" si="13"/>
        <v>415</v>
      </c>
      <c r="B433" s="54" t="s">
        <v>1430</v>
      </c>
      <c r="C433" s="89" t="s">
        <v>1203</v>
      </c>
      <c r="D433" s="224">
        <v>2020.03</v>
      </c>
      <c r="E433" s="96" t="s">
        <v>641</v>
      </c>
      <c r="F433" s="56">
        <v>809</v>
      </c>
      <c r="G433" s="56">
        <v>1655</v>
      </c>
      <c r="H433" s="98" t="s">
        <v>928</v>
      </c>
      <c r="I433" s="94" t="s">
        <v>53</v>
      </c>
      <c r="J433" s="27" t="s">
        <v>1252</v>
      </c>
    </row>
    <row r="434" spans="1:10" ht="33" customHeight="1" x14ac:dyDescent="0.2">
      <c r="A434" s="21">
        <f t="shared" si="13"/>
        <v>416</v>
      </c>
      <c r="B434" s="54" t="s">
        <v>748</v>
      </c>
      <c r="C434" s="95" t="s">
        <v>74</v>
      </c>
      <c r="D434" s="224">
        <v>2020.04</v>
      </c>
      <c r="E434" s="96" t="s">
        <v>746</v>
      </c>
      <c r="F434" s="56">
        <v>1231</v>
      </c>
      <c r="G434" s="56">
        <v>2420</v>
      </c>
      <c r="H434" s="98" t="s">
        <v>43</v>
      </c>
      <c r="I434" s="94" t="s">
        <v>53</v>
      </c>
      <c r="J434" s="27" t="s">
        <v>1306</v>
      </c>
    </row>
    <row r="435" spans="1:10" ht="33" customHeight="1" x14ac:dyDescent="0.2">
      <c r="A435" s="21">
        <f t="shared" si="13"/>
        <v>417</v>
      </c>
      <c r="B435" s="54" t="s">
        <v>1422</v>
      </c>
      <c r="C435" s="95" t="s">
        <v>74</v>
      </c>
      <c r="D435" s="224">
        <v>2020.04</v>
      </c>
      <c r="E435" s="96" t="s">
        <v>707</v>
      </c>
      <c r="F435" s="56">
        <v>224</v>
      </c>
      <c r="G435" s="56">
        <v>224</v>
      </c>
      <c r="H435" s="98" t="s">
        <v>43</v>
      </c>
      <c r="I435" s="94" t="s">
        <v>53</v>
      </c>
    </row>
    <row r="436" spans="1:10" ht="33" customHeight="1" x14ac:dyDescent="0.2">
      <c r="A436" s="21">
        <f t="shared" ref="A436:A448" si="14">ROW()-18</f>
        <v>418</v>
      </c>
      <c r="B436" s="54" t="s">
        <v>1431</v>
      </c>
      <c r="C436" s="95" t="s">
        <v>74</v>
      </c>
      <c r="D436" s="224">
        <v>2020.05</v>
      </c>
      <c r="E436" s="96" t="s">
        <v>1432</v>
      </c>
      <c r="F436" s="56">
        <v>4884</v>
      </c>
      <c r="G436" s="56">
        <v>10003</v>
      </c>
      <c r="H436" s="98" t="s">
        <v>43</v>
      </c>
      <c r="I436" s="94" t="s">
        <v>53</v>
      </c>
      <c r="J436" s="27" t="s">
        <v>1306</v>
      </c>
    </row>
    <row r="437" spans="1:10" ht="33" customHeight="1" x14ac:dyDescent="0.2">
      <c r="A437" s="21">
        <f t="shared" si="14"/>
        <v>419</v>
      </c>
      <c r="B437" s="47" t="s">
        <v>1433</v>
      </c>
      <c r="C437" s="47" t="s">
        <v>74</v>
      </c>
      <c r="D437" s="223">
        <v>2020.06</v>
      </c>
      <c r="E437" s="48" t="s">
        <v>768</v>
      </c>
      <c r="F437" s="49">
        <v>3076</v>
      </c>
      <c r="G437" s="49">
        <v>8183</v>
      </c>
      <c r="H437" s="50" t="s">
        <v>43</v>
      </c>
      <c r="I437" s="51" t="s">
        <v>53</v>
      </c>
      <c r="J437" s="27" t="s">
        <v>1306</v>
      </c>
    </row>
    <row r="438" spans="1:10" ht="33" customHeight="1" x14ac:dyDescent="0.2">
      <c r="A438" s="21">
        <f t="shared" si="14"/>
        <v>420</v>
      </c>
      <c r="B438" s="47" t="s">
        <v>1434</v>
      </c>
      <c r="C438" s="47" t="s">
        <v>74</v>
      </c>
      <c r="D438" s="223">
        <v>2020.07</v>
      </c>
      <c r="E438" s="48" t="s">
        <v>779</v>
      </c>
      <c r="F438" s="49">
        <v>602</v>
      </c>
      <c r="G438" s="49">
        <v>1337</v>
      </c>
      <c r="H438" s="50" t="s">
        <v>43</v>
      </c>
      <c r="I438" s="51" t="s">
        <v>53</v>
      </c>
      <c r="J438" s="27" t="s">
        <v>1426</v>
      </c>
    </row>
    <row r="439" spans="1:10" ht="33" customHeight="1" x14ac:dyDescent="0.2">
      <c r="A439" s="21">
        <f t="shared" si="14"/>
        <v>421</v>
      </c>
      <c r="B439" s="47" t="s">
        <v>804</v>
      </c>
      <c r="C439" s="47" t="s">
        <v>74</v>
      </c>
      <c r="D439" s="223">
        <v>2020.09</v>
      </c>
      <c r="E439" s="48" t="s">
        <v>152</v>
      </c>
      <c r="F439" s="49">
        <v>2286</v>
      </c>
      <c r="G439" s="49">
        <v>4477</v>
      </c>
      <c r="H439" s="50" t="s">
        <v>31</v>
      </c>
      <c r="I439" s="51" t="s">
        <v>53</v>
      </c>
      <c r="J439" s="27" t="s">
        <v>801</v>
      </c>
    </row>
    <row r="440" spans="1:10" ht="33" customHeight="1" x14ac:dyDescent="0.2">
      <c r="A440" s="21">
        <f t="shared" si="14"/>
        <v>422</v>
      </c>
      <c r="B440" s="47" t="s">
        <v>831</v>
      </c>
      <c r="C440" s="47" t="s">
        <v>74</v>
      </c>
      <c r="D440" s="223" t="s">
        <v>820</v>
      </c>
      <c r="E440" s="48" t="s">
        <v>656</v>
      </c>
      <c r="F440" s="49">
        <v>761</v>
      </c>
      <c r="G440" s="49">
        <v>1775</v>
      </c>
      <c r="H440" s="98" t="s">
        <v>719</v>
      </c>
      <c r="I440" s="51" t="s">
        <v>53</v>
      </c>
    </row>
    <row r="441" spans="1:10" ht="33" customHeight="1" x14ac:dyDescent="0.2">
      <c r="A441" s="21">
        <f t="shared" si="14"/>
        <v>423</v>
      </c>
      <c r="B441" s="47" t="s">
        <v>1435</v>
      </c>
      <c r="C441" s="47" t="s">
        <v>74</v>
      </c>
      <c r="D441" s="223" t="s">
        <v>820</v>
      </c>
      <c r="E441" s="48" t="s">
        <v>832</v>
      </c>
      <c r="F441" s="49">
        <v>639</v>
      </c>
      <c r="G441" s="49">
        <v>1407</v>
      </c>
      <c r="H441" s="50" t="s">
        <v>43</v>
      </c>
      <c r="I441" s="51" t="s">
        <v>53</v>
      </c>
      <c r="J441" s="27" t="s">
        <v>801</v>
      </c>
    </row>
    <row r="442" spans="1:10" ht="33" customHeight="1" x14ac:dyDescent="0.2">
      <c r="A442" s="21">
        <f t="shared" si="14"/>
        <v>424</v>
      </c>
      <c r="B442" s="47" t="s">
        <v>1436</v>
      </c>
      <c r="C442" s="47" t="s">
        <v>15</v>
      </c>
      <c r="D442" s="223">
        <v>2020.11</v>
      </c>
      <c r="E442" s="48" t="s">
        <v>785</v>
      </c>
      <c r="F442" s="49">
        <v>5750</v>
      </c>
      <c r="G442" s="49">
        <v>15385</v>
      </c>
      <c r="H442" s="50" t="s">
        <v>719</v>
      </c>
      <c r="I442" s="51" t="s">
        <v>53</v>
      </c>
    </row>
    <row r="443" spans="1:10" ht="33" customHeight="1" x14ac:dyDescent="0.2">
      <c r="A443" s="21">
        <f t="shared" si="14"/>
        <v>425</v>
      </c>
      <c r="B443" s="47" t="s">
        <v>1437</v>
      </c>
      <c r="C443" s="47" t="s">
        <v>74</v>
      </c>
      <c r="D443" s="223">
        <v>2020.11</v>
      </c>
      <c r="E443" s="48" t="s">
        <v>1438</v>
      </c>
      <c r="F443" s="49">
        <v>862</v>
      </c>
      <c r="G443" s="49">
        <v>1955</v>
      </c>
      <c r="H443" s="50" t="s">
        <v>43</v>
      </c>
      <c r="I443" s="51" t="s">
        <v>53</v>
      </c>
      <c r="J443" s="27" t="s">
        <v>801</v>
      </c>
    </row>
    <row r="444" spans="1:10" ht="33" customHeight="1" x14ac:dyDescent="0.2">
      <c r="A444" s="21">
        <f t="shared" si="14"/>
        <v>426</v>
      </c>
      <c r="B444" s="47" t="s">
        <v>2726</v>
      </c>
      <c r="C444" s="47" t="s">
        <v>74</v>
      </c>
      <c r="D444" s="223">
        <v>2020.12</v>
      </c>
      <c r="E444" s="48" t="s">
        <v>2727</v>
      </c>
      <c r="F444" s="49">
        <v>3571</v>
      </c>
      <c r="G444" s="49">
        <v>6909</v>
      </c>
      <c r="H444" s="50" t="s">
        <v>54</v>
      </c>
      <c r="I444" s="156" t="s">
        <v>53</v>
      </c>
      <c r="J444" s="27" t="s">
        <v>2728</v>
      </c>
    </row>
    <row r="445" spans="1:10" ht="33" customHeight="1" x14ac:dyDescent="0.2">
      <c r="A445" s="21">
        <f t="shared" si="14"/>
        <v>427</v>
      </c>
      <c r="B445" s="47" t="s">
        <v>2743</v>
      </c>
      <c r="C445" s="47" t="s">
        <v>74</v>
      </c>
      <c r="D445" s="47" t="s">
        <v>2739</v>
      </c>
      <c r="E445" s="48" t="s">
        <v>2744</v>
      </c>
      <c r="F445" s="49">
        <v>1364</v>
      </c>
      <c r="G445" s="49">
        <v>2966</v>
      </c>
      <c r="H445" s="50" t="s">
        <v>54</v>
      </c>
      <c r="I445" s="156" t="s">
        <v>53</v>
      </c>
      <c r="J445" s="27" t="s">
        <v>801</v>
      </c>
    </row>
    <row r="446" spans="1:10" ht="33" customHeight="1" x14ac:dyDescent="0.2">
      <c r="A446" s="21">
        <f t="shared" si="14"/>
        <v>428</v>
      </c>
      <c r="B446" s="47" t="s">
        <v>2745</v>
      </c>
      <c r="C446" s="47" t="s">
        <v>74</v>
      </c>
      <c r="D446" s="47" t="s">
        <v>2739</v>
      </c>
      <c r="E446" s="48" t="s">
        <v>587</v>
      </c>
      <c r="F446" s="49">
        <v>549</v>
      </c>
      <c r="G446" s="49">
        <v>1242</v>
      </c>
      <c r="H446" s="50" t="s">
        <v>43</v>
      </c>
      <c r="I446" s="156" t="s">
        <v>53</v>
      </c>
      <c r="J446" s="27" t="s">
        <v>801</v>
      </c>
    </row>
    <row r="447" spans="1:10" ht="33" customHeight="1" x14ac:dyDescent="0.2">
      <c r="A447" s="21">
        <f t="shared" si="14"/>
        <v>429</v>
      </c>
      <c r="B447" s="47" t="s">
        <v>2760</v>
      </c>
      <c r="C447" s="47" t="s">
        <v>15</v>
      </c>
      <c r="D447" s="47" t="s">
        <v>2752</v>
      </c>
      <c r="E447" s="48" t="s">
        <v>2761</v>
      </c>
      <c r="F447" s="49">
        <v>2172</v>
      </c>
      <c r="G447" s="49">
        <v>5783</v>
      </c>
      <c r="H447" s="50" t="s">
        <v>43</v>
      </c>
      <c r="I447" s="156" t="s">
        <v>53</v>
      </c>
    </row>
    <row r="448" spans="1:10" ht="33" customHeight="1" x14ac:dyDescent="0.2">
      <c r="A448" s="21">
        <f t="shared" si="14"/>
        <v>430</v>
      </c>
      <c r="B448" s="47" t="s">
        <v>2762</v>
      </c>
      <c r="C448" s="47" t="s">
        <v>15</v>
      </c>
      <c r="D448" s="47" t="s">
        <v>2752</v>
      </c>
      <c r="E448" s="48" t="s">
        <v>577</v>
      </c>
      <c r="F448" s="49">
        <v>5829</v>
      </c>
      <c r="G448" s="49">
        <v>12140</v>
      </c>
      <c r="H448" s="50" t="s">
        <v>54</v>
      </c>
      <c r="I448" s="156" t="s">
        <v>53</v>
      </c>
    </row>
    <row r="449" spans="1:238" s="3" customFormat="1" ht="33" customHeight="1" x14ac:dyDescent="0.2">
      <c r="A449" s="356" t="s">
        <v>41</v>
      </c>
      <c r="B449" s="357"/>
      <c r="C449" s="357"/>
      <c r="D449" s="357"/>
      <c r="E449" s="357"/>
      <c r="F449" s="357"/>
      <c r="G449" s="357"/>
      <c r="H449" s="357"/>
      <c r="I449" s="357"/>
      <c r="J449" s="358"/>
      <c r="K449" s="251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</row>
    <row r="450" spans="1:238" s="3" customFormat="1" ht="33" customHeight="1" x14ac:dyDescent="0.2">
      <c r="A450" s="21">
        <f>ROW()-19</f>
        <v>431</v>
      </c>
      <c r="B450" s="22" t="s">
        <v>1439</v>
      </c>
      <c r="C450" s="28" t="s">
        <v>41</v>
      </c>
      <c r="D450" s="233">
        <v>2011.04</v>
      </c>
      <c r="E450" s="23" t="s">
        <v>161</v>
      </c>
      <c r="F450" s="24">
        <v>635</v>
      </c>
      <c r="G450" s="24">
        <v>1357</v>
      </c>
      <c r="H450" s="25" t="s">
        <v>4</v>
      </c>
      <c r="I450" s="26" t="s">
        <v>53</v>
      </c>
      <c r="J450" s="27"/>
      <c r="K450" s="251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</row>
    <row r="451" spans="1:238" s="3" customFormat="1" ht="33" customHeight="1" x14ac:dyDescent="0.2">
      <c r="A451" s="21">
        <f t="shared" ref="A451:A455" si="15">ROW()-19</f>
        <v>432</v>
      </c>
      <c r="B451" s="22" t="s">
        <v>1440</v>
      </c>
      <c r="C451" s="28" t="s">
        <v>41</v>
      </c>
      <c r="D451" s="235">
        <v>2013.06</v>
      </c>
      <c r="E451" s="23" t="s">
        <v>188</v>
      </c>
      <c r="F451" s="24">
        <v>688</v>
      </c>
      <c r="G451" s="24">
        <v>1511</v>
      </c>
      <c r="H451" s="29" t="s">
        <v>2</v>
      </c>
      <c r="I451" s="26" t="s">
        <v>53</v>
      </c>
      <c r="J451" s="27"/>
      <c r="K451" s="251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</row>
    <row r="452" spans="1:238" ht="33" customHeight="1" x14ac:dyDescent="0.2">
      <c r="A452" s="21">
        <f t="shared" si="15"/>
        <v>433</v>
      </c>
      <c r="B452" s="54" t="s">
        <v>1441</v>
      </c>
      <c r="C452" s="28" t="s">
        <v>1442</v>
      </c>
      <c r="D452" s="224">
        <v>2014.06</v>
      </c>
      <c r="E452" s="135" t="s">
        <v>188</v>
      </c>
      <c r="F452" s="136">
        <v>617</v>
      </c>
      <c r="G452" s="49">
        <v>1454</v>
      </c>
      <c r="H452" s="50" t="s">
        <v>1443</v>
      </c>
      <c r="I452" s="51" t="s">
        <v>53</v>
      </c>
      <c r="J452" s="45" t="s">
        <v>1444</v>
      </c>
    </row>
    <row r="453" spans="1:238" ht="33" customHeight="1" x14ac:dyDescent="0.2">
      <c r="A453" s="21">
        <f t="shared" si="15"/>
        <v>434</v>
      </c>
      <c r="B453" s="129" t="s">
        <v>1445</v>
      </c>
      <c r="C453" s="28" t="s">
        <v>1442</v>
      </c>
      <c r="D453" s="255">
        <v>2014.07</v>
      </c>
      <c r="E453" s="131" t="s">
        <v>237</v>
      </c>
      <c r="F453" s="132">
        <v>810</v>
      </c>
      <c r="G453" s="132">
        <v>1734</v>
      </c>
      <c r="H453" s="133" t="s">
        <v>936</v>
      </c>
      <c r="I453" s="134" t="s">
        <v>53</v>
      </c>
    </row>
    <row r="454" spans="1:238" ht="33" customHeight="1" x14ac:dyDescent="0.2">
      <c r="A454" s="21">
        <f t="shared" si="15"/>
        <v>435</v>
      </c>
      <c r="B454" s="47" t="s">
        <v>1446</v>
      </c>
      <c r="C454" s="28" t="s">
        <v>1442</v>
      </c>
      <c r="D454" s="224" t="s">
        <v>1447</v>
      </c>
      <c r="E454" s="48" t="s">
        <v>303</v>
      </c>
      <c r="F454" s="49">
        <v>963</v>
      </c>
      <c r="G454" s="49">
        <v>2064</v>
      </c>
      <c r="H454" s="50" t="s">
        <v>1448</v>
      </c>
      <c r="I454" s="51" t="s">
        <v>53</v>
      </c>
    </row>
    <row r="455" spans="1:238" ht="33" customHeight="1" x14ac:dyDescent="0.2">
      <c r="A455" s="21">
        <f t="shared" si="15"/>
        <v>436</v>
      </c>
      <c r="B455" s="54" t="s">
        <v>1449</v>
      </c>
      <c r="C455" s="28" t="s">
        <v>1442</v>
      </c>
      <c r="D455" s="224">
        <v>2015.06</v>
      </c>
      <c r="E455" s="55" t="s">
        <v>274</v>
      </c>
      <c r="F455" s="56">
        <v>2310</v>
      </c>
      <c r="G455" s="56">
        <v>4745</v>
      </c>
      <c r="H455" s="57" t="s">
        <v>928</v>
      </c>
      <c r="I455" s="58" t="s">
        <v>53</v>
      </c>
      <c r="J455" s="46"/>
    </row>
    <row r="456" spans="1:238" s="3" customFormat="1" ht="33" customHeight="1" x14ac:dyDescent="0.2">
      <c r="A456" s="356" t="s">
        <v>1450</v>
      </c>
      <c r="B456" s="357"/>
      <c r="C456" s="357"/>
      <c r="D456" s="357"/>
      <c r="E456" s="357"/>
      <c r="F456" s="357"/>
      <c r="G456" s="357"/>
      <c r="H456" s="357"/>
      <c r="I456" s="357"/>
      <c r="J456" s="358"/>
      <c r="K456" s="251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</row>
    <row r="457" spans="1:238" s="3" customFormat="1" ht="33" customHeight="1" x14ac:dyDescent="0.2">
      <c r="A457" s="21">
        <f>ROW()-20</f>
        <v>437</v>
      </c>
      <c r="B457" s="28" t="s">
        <v>10</v>
      </c>
      <c r="C457" s="28" t="s">
        <v>1450</v>
      </c>
      <c r="D457" s="233">
        <v>2007.06</v>
      </c>
      <c r="E457" s="30" t="s">
        <v>493</v>
      </c>
      <c r="F457" s="31">
        <v>186</v>
      </c>
      <c r="G457" s="31">
        <v>145</v>
      </c>
      <c r="H457" s="197" t="s">
        <v>2</v>
      </c>
      <c r="I457" s="33" t="s">
        <v>32</v>
      </c>
      <c r="J457" s="46"/>
      <c r="K457" s="251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</row>
    <row r="458" spans="1:238" s="3" customFormat="1" ht="33" customHeight="1" x14ac:dyDescent="0.2">
      <c r="A458" s="21">
        <f>ROW()-20</f>
        <v>438</v>
      </c>
      <c r="B458" s="22" t="s">
        <v>1451</v>
      </c>
      <c r="C458" s="28" t="s">
        <v>1452</v>
      </c>
      <c r="D458" s="233">
        <v>2011.09</v>
      </c>
      <c r="E458" s="23" t="s">
        <v>390</v>
      </c>
      <c r="F458" s="24">
        <v>1063</v>
      </c>
      <c r="G458" s="24">
        <v>1779</v>
      </c>
      <c r="H458" s="25" t="s">
        <v>4</v>
      </c>
      <c r="I458" s="26" t="s">
        <v>53</v>
      </c>
      <c r="J458" s="27"/>
      <c r="K458" s="251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</row>
    <row r="459" spans="1:238" s="3" customFormat="1" ht="33" customHeight="1" x14ac:dyDescent="0.2">
      <c r="A459" s="356" t="s">
        <v>1453</v>
      </c>
      <c r="B459" s="357"/>
      <c r="C459" s="357"/>
      <c r="D459" s="357"/>
      <c r="E459" s="357"/>
      <c r="F459" s="357"/>
      <c r="G459" s="357"/>
      <c r="H459" s="357"/>
      <c r="I459" s="357"/>
      <c r="J459" s="358"/>
      <c r="K459" s="251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</row>
    <row r="460" spans="1:238" s="3" customFormat="1" ht="33" customHeight="1" x14ac:dyDescent="0.2">
      <c r="A460" s="21">
        <f>ROW()-21</f>
        <v>439</v>
      </c>
      <c r="B460" s="22" t="s">
        <v>1454</v>
      </c>
      <c r="C460" s="22" t="s">
        <v>28</v>
      </c>
      <c r="D460" s="233">
        <v>2006.07</v>
      </c>
      <c r="E460" s="23" t="s">
        <v>348</v>
      </c>
      <c r="F460" s="31">
        <v>261</v>
      </c>
      <c r="G460" s="24">
        <v>1628</v>
      </c>
      <c r="H460" s="29" t="s">
        <v>2</v>
      </c>
      <c r="I460" s="26" t="s">
        <v>53</v>
      </c>
      <c r="J460" s="27"/>
      <c r="K460" s="251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</row>
    <row r="461" spans="1:238" s="3" customFormat="1" ht="33" customHeight="1" x14ac:dyDescent="0.2">
      <c r="A461" s="21">
        <f t="shared" ref="A461:A468" si="16">ROW()-21</f>
        <v>440</v>
      </c>
      <c r="B461" s="22" t="s">
        <v>1455</v>
      </c>
      <c r="C461" s="22" t="s">
        <v>28</v>
      </c>
      <c r="D461" s="235">
        <v>2006.08</v>
      </c>
      <c r="E461" s="23" t="s">
        <v>484</v>
      </c>
      <c r="F461" s="24">
        <v>279</v>
      </c>
      <c r="G461" s="24">
        <v>1744</v>
      </c>
      <c r="H461" s="29" t="s">
        <v>2</v>
      </c>
      <c r="I461" s="26" t="s">
        <v>53</v>
      </c>
      <c r="J461" s="27"/>
      <c r="K461" s="251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</row>
    <row r="462" spans="1:238" ht="33" customHeight="1" x14ac:dyDescent="0.2">
      <c r="A462" s="21">
        <f t="shared" si="16"/>
        <v>441</v>
      </c>
      <c r="B462" s="22" t="s">
        <v>1456</v>
      </c>
      <c r="C462" s="28" t="s">
        <v>28</v>
      </c>
      <c r="D462" s="233">
        <v>2008.02</v>
      </c>
      <c r="E462" s="30" t="s">
        <v>495</v>
      </c>
      <c r="F462" s="31">
        <v>463</v>
      </c>
      <c r="G462" s="31">
        <v>1336</v>
      </c>
      <c r="H462" s="32" t="s">
        <v>2</v>
      </c>
      <c r="I462" s="33" t="s">
        <v>53</v>
      </c>
      <c r="J462" s="46"/>
      <c r="K462" s="236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</row>
    <row r="463" spans="1:238" ht="33" customHeight="1" x14ac:dyDescent="0.2">
      <c r="A463" s="21">
        <f t="shared" si="16"/>
        <v>442</v>
      </c>
      <c r="B463" s="22" t="s">
        <v>1457</v>
      </c>
      <c r="C463" s="54" t="s">
        <v>28</v>
      </c>
      <c r="D463" s="233">
        <v>2008.05</v>
      </c>
      <c r="E463" s="30" t="s">
        <v>459</v>
      </c>
      <c r="F463" s="31">
        <v>318</v>
      </c>
      <c r="G463" s="31">
        <v>265</v>
      </c>
      <c r="H463" s="197" t="s">
        <v>2</v>
      </c>
      <c r="I463" s="33" t="s">
        <v>53</v>
      </c>
      <c r="J463" s="46"/>
      <c r="K463" s="236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</row>
    <row r="464" spans="1:238" ht="33" customHeight="1" x14ac:dyDescent="0.2">
      <c r="A464" s="21">
        <f t="shared" si="16"/>
        <v>443</v>
      </c>
      <c r="B464" s="22" t="s">
        <v>1458</v>
      </c>
      <c r="C464" s="28" t="s">
        <v>1459</v>
      </c>
      <c r="D464" s="233">
        <v>2008.12</v>
      </c>
      <c r="E464" s="23" t="s">
        <v>463</v>
      </c>
      <c r="F464" s="24">
        <v>464</v>
      </c>
      <c r="G464" s="24">
        <v>503</v>
      </c>
      <c r="H464" s="32" t="s">
        <v>938</v>
      </c>
      <c r="I464" s="26" t="s">
        <v>53</v>
      </c>
      <c r="K464" s="236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</row>
    <row r="465" spans="1:238" ht="33" customHeight="1" x14ac:dyDescent="0.2">
      <c r="A465" s="21">
        <f t="shared" si="16"/>
        <v>444</v>
      </c>
      <c r="B465" s="22" t="s">
        <v>1460</v>
      </c>
      <c r="C465" s="28" t="s">
        <v>28</v>
      </c>
      <c r="D465" s="233">
        <v>2009.09</v>
      </c>
      <c r="E465" s="23" t="s">
        <v>133</v>
      </c>
      <c r="F465" s="24">
        <v>206</v>
      </c>
      <c r="G465" s="24">
        <v>214</v>
      </c>
      <c r="H465" s="32" t="s">
        <v>938</v>
      </c>
      <c r="I465" s="26" t="s">
        <v>53</v>
      </c>
      <c r="K465" s="236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</row>
    <row r="466" spans="1:238" ht="33" customHeight="1" x14ac:dyDescent="0.2">
      <c r="A466" s="21">
        <f t="shared" si="16"/>
        <v>445</v>
      </c>
      <c r="B466" s="22" t="s">
        <v>1461</v>
      </c>
      <c r="C466" s="22" t="s">
        <v>1462</v>
      </c>
      <c r="D466" s="233">
        <v>2014.12</v>
      </c>
      <c r="E466" s="23" t="s">
        <v>310</v>
      </c>
      <c r="F466" s="24">
        <v>440</v>
      </c>
      <c r="G466" s="24">
        <v>545</v>
      </c>
      <c r="H466" s="29" t="s">
        <v>936</v>
      </c>
      <c r="I466" s="26" t="s">
        <v>53</v>
      </c>
      <c r="K466" s="236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</row>
    <row r="467" spans="1:238" ht="33" customHeight="1" x14ac:dyDescent="0.2">
      <c r="A467" s="21">
        <f t="shared" si="16"/>
        <v>446</v>
      </c>
      <c r="B467" s="28" t="s">
        <v>1463</v>
      </c>
      <c r="C467" s="54" t="s">
        <v>1459</v>
      </c>
      <c r="D467" s="233">
        <v>2016.01</v>
      </c>
      <c r="E467" s="30" t="s">
        <v>247</v>
      </c>
      <c r="F467" s="31">
        <v>290</v>
      </c>
      <c r="G467" s="31">
        <v>473</v>
      </c>
      <c r="H467" s="32" t="s">
        <v>1443</v>
      </c>
      <c r="I467" s="33" t="s">
        <v>53</v>
      </c>
      <c r="J467" s="46"/>
      <c r="K467" s="236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</row>
    <row r="468" spans="1:238" ht="33" customHeight="1" x14ac:dyDescent="0.2">
      <c r="A468" s="21">
        <f t="shared" si="16"/>
        <v>447</v>
      </c>
      <c r="B468" s="28" t="s">
        <v>1464</v>
      </c>
      <c r="C468" s="54" t="s">
        <v>1459</v>
      </c>
      <c r="D468" s="233">
        <v>2017.01</v>
      </c>
      <c r="E468" s="30" t="s">
        <v>123</v>
      </c>
      <c r="F468" s="77">
        <v>329</v>
      </c>
      <c r="G468" s="31">
        <v>458</v>
      </c>
      <c r="H468" s="32" t="s">
        <v>42</v>
      </c>
      <c r="I468" s="64" t="s">
        <v>53</v>
      </c>
      <c r="J468" s="46"/>
      <c r="K468" s="236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</row>
    <row r="469" spans="1:238" ht="33" customHeight="1" x14ac:dyDescent="0.2">
      <c r="A469" s="356" t="s">
        <v>18</v>
      </c>
      <c r="B469" s="357"/>
      <c r="C469" s="357"/>
      <c r="D469" s="357"/>
      <c r="E469" s="357"/>
      <c r="F469" s="357"/>
      <c r="G469" s="357"/>
      <c r="H469" s="357"/>
      <c r="I469" s="357"/>
      <c r="J469" s="358"/>
      <c r="K469" s="236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</row>
    <row r="470" spans="1:238" ht="33" customHeight="1" x14ac:dyDescent="0.2">
      <c r="A470" s="21">
        <f>ROW()-22</f>
        <v>448</v>
      </c>
      <c r="B470" s="22" t="s">
        <v>1465</v>
      </c>
      <c r="C470" s="28" t="s">
        <v>18</v>
      </c>
      <c r="D470" s="233">
        <v>2008.04</v>
      </c>
      <c r="E470" s="30" t="s">
        <v>135</v>
      </c>
      <c r="F470" s="31">
        <v>537</v>
      </c>
      <c r="G470" s="31">
        <v>1280</v>
      </c>
      <c r="H470" s="32" t="s">
        <v>4</v>
      </c>
      <c r="I470" s="33" t="s">
        <v>53</v>
      </c>
      <c r="J470" s="46"/>
      <c r="K470" s="236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</row>
    <row r="471" spans="1:238" ht="33" customHeight="1" x14ac:dyDescent="0.2">
      <c r="A471" s="21">
        <f t="shared" ref="A471:A534" si="17">ROW()-22</f>
        <v>449</v>
      </c>
      <c r="B471" s="22" t="s">
        <v>1466</v>
      </c>
      <c r="C471" s="89" t="s">
        <v>561</v>
      </c>
      <c r="D471" s="235">
        <v>2009.02</v>
      </c>
      <c r="E471" s="23" t="s">
        <v>373</v>
      </c>
      <c r="F471" s="24">
        <v>84</v>
      </c>
      <c r="G471" s="24">
        <v>102</v>
      </c>
      <c r="H471" s="25" t="s">
        <v>2</v>
      </c>
      <c r="I471" s="26" t="s">
        <v>53</v>
      </c>
      <c r="K471" s="236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</row>
    <row r="472" spans="1:238" ht="33" customHeight="1" x14ac:dyDescent="0.2">
      <c r="A472" s="21">
        <f t="shared" si="17"/>
        <v>450</v>
      </c>
      <c r="B472" s="22" t="s">
        <v>1467</v>
      </c>
      <c r="C472" s="89" t="s">
        <v>561</v>
      </c>
      <c r="D472" s="235">
        <v>2009.02</v>
      </c>
      <c r="E472" s="23" t="s">
        <v>373</v>
      </c>
      <c r="F472" s="24">
        <v>339</v>
      </c>
      <c r="G472" s="24">
        <v>431</v>
      </c>
      <c r="H472" s="25" t="s">
        <v>2</v>
      </c>
      <c r="I472" s="26" t="s">
        <v>53</v>
      </c>
      <c r="K472" s="236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</row>
    <row r="473" spans="1:238" ht="33" customHeight="1" x14ac:dyDescent="0.2">
      <c r="A473" s="21">
        <f t="shared" si="17"/>
        <v>451</v>
      </c>
      <c r="B473" s="22" t="s">
        <v>1468</v>
      </c>
      <c r="C473" s="89" t="s">
        <v>561</v>
      </c>
      <c r="D473" s="235">
        <v>2009.03</v>
      </c>
      <c r="E473" s="23" t="s">
        <v>150</v>
      </c>
      <c r="F473" s="24">
        <v>1355</v>
      </c>
      <c r="G473" s="24">
        <v>2523</v>
      </c>
      <c r="H473" s="25" t="s">
        <v>2</v>
      </c>
      <c r="I473" s="26" t="s">
        <v>53</v>
      </c>
      <c r="K473" s="236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</row>
    <row r="474" spans="1:238" ht="33" customHeight="1" x14ac:dyDescent="0.2">
      <c r="A474" s="21">
        <f t="shared" si="17"/>
        <v>452</v>
      </c>
      <c r="B474" s="22" t="s">
        <v>1469</v>
      </c>
      <c r="C474" s="54" t="s">
        <v>18</v>
      </c>
      <c r="D474" s="233">
        <v>2011.01</v>
      </c>
      <c r="E474" s="23" t="s">
        <v>501</v>
      </c>
      <c r="F474" s="24">
        <v>530</v>
      </c>
      <c r="G474" s="24">
        <v>579</v>
      </c>
      <c r="H474" s="25" t="s">
        <v>4</v>
      </c>
      <c r="I474" s="26" t="s">
        <v>53</v>
      </c>
      <c r="K474" s="236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</row>
    <row r="475" spans="1:238" ht="33" customHeight="1" x14ac:dyDescent="0.2">
      <c r="A475" s="21">
        <f t="shared" si="17"/>
        <v>453</v>
      </c>
      <c r="B475" s="22" t="s">
        <v>1470</v>
      </c>
      <c r="C475" s="28" t="s">
        <v>18</v>
      </c>
      <c r="D475" s="233">
        <v>2011.03</v>
      </c>
      <c r="E475" s="23" t="s">
        <v>450</v>
      </c>
      <c r="F475" s="24">
        <v>727</v>
      </c>
      <c r="G475" s="24">
        <v>1406</v>
      </c>
      <c r="H475" s="25" t="s">
        <v>4</v>
      </c>
      <c r="I475" s="26" t="s">
        <v>53</v>
      </c>
      <c r="K475" s="236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</row>
    <row r="476" spans="1:238" ht="33" customHeight="1" x14ac:dyDescent="0.2">
      <c r="A476" s="21">
        <f t="shared" si="17"/>
        <v>454</v>
      </c>
      <c r="B476" s="22" t="s">
        <v>1471</v>
      </c>
      <c r="C476" s="28" t="s">
        <v>18</v>
      </c>
      <c r="D476" s="233">
        <v>2011.11</v>
      </c>
      <c r="E476" s="23" t="s">
        <v>395</v>
      </c>
      <c r="F476" s="24">
        <v>293</v>
      </c>
      <c r="G476" s="24">
        <v>651</v>
      </c>
      <c r="H476" s="25" t="s">
        <v>4</v>
      </c>
      <c r="I476" s="26" t="s">
        <v>53</v>
      </c>
      <c r="K476" s="236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</row>
    <row r="477" spans="1:238" ht="33" customHeight="1" x14ac:dyDescent="0.2">
      <c r="A477" s="21">
        <f t="shared" si="17"/>
        <v>455</v>
      </c>
      <c r="B477" s="22" t="s">
        <v>1472</v>
      </c>
      <c r="C477" s="28" t="s">
        <v>18</v>
      </c>
      <c r="D477" s="233">
        <v>2012.02</v>
      </c>
      <c r="E477" s="23" t="s">
        <v>372</v>
      </c>
      <c r="F477" s="24">
        <v>395</v>
      </c>
      <c r="G477" s="24">
        <v>423</v>
      </c>
      <c r="H477" s="29" t="s">
        <v>1448</v>
      </c>
      <c r="I477" s="26" t="s">
        <v>53</v>
      </c>
      <c r="K477" s="236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</row>
    <row r="478" spans="1:238" ht="33" customHeight="1" x14ac:dyDescent="0.2">
      <c r="A478" s="21">
        <f t="shared" si="17"/>
        <v>456</v>
      </c>
      <c r="B478" s="28" t="s">
        <v>1473</v>
      </c>
      <c r="C478" s="54" t="s">
        <v>18</v>
      </c>
      <c r="D478" s="233">
        <v>2012.04</v>
      </c>
      <c r="E478" s="30" t="s">
        <v>83</v>
      </c>
      <c r="F478" s="31">
        <v>823</v>
      </c>
      <c r="G478" s="31">
        <v>1292</v>
      </c>
      <c r="H478" s="32" t="s">
        <v>2</v>
      </c>
      <c r="I478" s="33" t="s">
        <v>53</v>
      </c>
      <c r="K478" s="236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</row>
    <row r="479" spans="1:238" ht="33" customHeight="1" x14ac:dyDescent="0.2">
      <c r="A479" s="21">
        <f t="shared" si="17"/>
        <v>457</v>
      </c>
      <c r="B479" s="22" t="s">
        <v>1474</v>
      </c>
      <c r="C479" s="28" t="s">
        <v>18</v>
      </c>
      <c r="D479" s="235">
        <v>2012.06</v>
      </c>
      <c r="E479" s="23" t="s">
        <v>346</v>
      </c>
      <c r="F479" s="24">
        <v>230</v>
      </c>
      <c r="G479" s="24">
        <v>374</v>
      </c>
      <c r="H479" s="29" t="s">
        <v>922</v>
      </c>
      <c r="I479" s="26" t="s">
        <v>53</v>
      </c>
      <c r="J479" s="27" t="s">
        <v>1217</v>
      </c>
      <c r="K479" s="236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</row>
    <row r="480" spans="1:238" ht="33" customHeight="1" x14ac:dyDescent="0.2">
      <c r="A480" s="21">
        <f t="shared" si="17"/>
        <v>458</v>
      </c>
      <c r="B480" s="28" t="s">
        <v>1475</v>
      </c>
      <c r="C480" s="89" t="s">
        <v>561</v>
      </c>
      <c r="D480" s="233">
        <v>2012.11</v>
      </c>
      <c r="E480" s="23" t="s">
        <v>370</v>
      </c>
      <c r="F480" s="24">
        <v>379</v>
      </c>
      <c r="G480" s="24">
        <v>664</v>
      </c>
      <c r="H480" s="29" t="s">
        <v>2</v>
      </c>
      <c r="I480" s="26" t="s">
        <v>53</v>
      </c>
      <c r="K480" s="236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</row>
    <row r="481" spans="1:223" ht="33" customHeight="1" x14ac:dyDescent="0.2">
      <c r="A481" s="21">
        <f t="shared" si="17"/>
        <v>459</v>
      </c>
      <c r="B481" s="28" t="s">
        <v>1476</v>
      </c>
      <c r="C481" s="28" t="s">
        <v>18</v>
      </c>
      <c r="D481" s="235">
        <v>2013.02</v>
      </c>
      <c r="E481" s="23" t="s">
        <v>376</v>
      </c>
      <c r="F481" s="24">
        <v>1237</v>
      </c>
      <c r="G481" s="24">
        <v>2786</v>
      </c>
      <c r="H481" s="29" t="s">
        <v>1096</v>
      </c>
      <c r="I481" s="26" t="s">
        <v>53</v>
      </c>
      <c r="K481" s="236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</row>
    <row r="482" spans="1:223" ht="33" customHeight="1" x14ac:dyDescent="0.2">
      <c r="A482" s="21">
        <f t="shared" si="17"/>
        <v>460</v>
      </c>
      <c r="B482" s="28" t="s">
        <v>1477</v>
      </c>
      <c r="C482" s="89" t="s">
        <v>561</v>
      </c>
      <c r="D482" s="235">
        <v>2013.03</v>
      </c>
      <c r="E482" s="23" t="s">
        <v>83</v>
      </c>
      <c r="F482" s="24">
        <v>647</v>
      </c>
      <c r="G482" s="24">
        <v>1014</v>
      </c>
      <c r="H482" s="29" t="s">
        <v>1478</v>
      </c>
      <c r="I482" s="26" t="s">
        <v>53</v>
      </c>
      <c r="K482" s="236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</row>
    <row r="483" spans="1:223" ht="33" customHeight="1" x14ac:dyDescent="0.2">
      <c r="A483" s="21">
        <f t="shared" si="17"/>
        <v>461</v>
      </c>
      <c r="B483" s="28" t="s">
        <v>1479</v>
      </c>
      <c r="C483" s="23" t="s">
        <v>561</v>
      </c>
      <c r="D483" s="235">
        <v>2013.04</v>
      </c>
      <c r="E483" s="23" t="s">
        <v>351</v>
      </c>
      <c r="F483" s="24">
        <v>287</v>
      </c>
      <c r="G483" s="24">
        <v>709</v>
      </c>
      <c r="H483" s="29" t="s">
        <v>1480</v>
      </c>
      <c r="I483" s="26" t="s">
        <v>53</v>
      </c>
      <c r="J483" s="27" t="s">
        <v>1481</v>
      </c>
      <c r="K483" s="236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</row>
    <row r="484" spans="1:223" ht="33" customHeight="1" x14ac:dyDescent="0.2">
      <c r="A484" s="21">
        <f t="shared" si="17"/>
        <v>462</v>
      </c>
      <c r="B484" s="28" t="s">
        <v>1482</v>
      </c>
      <c r="C484" s="28" t="s">
        <v>18</v>
      </c>
      <c r="D484" s="235">
        <v>2013.06</v>
      </c>
      <c r="E484" s="23" t="s">
        <v>341</v>
      </c>
      <c r="F484" s="24">
        <v>729</v>
      </c>
      <c r="G484" s="24">
        <v>1139</v>
      </c>
      <c r="H484" s="29" t="s">
        <v>1096</v>
      </c>
      <c r="I484" s="26" t="s">
        <v>53</v>
      </c>
      <c r="K484" s="236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</row>
    <row r="485" spans="1:223" ht="33" customHeight="1" x14ac:dyDescent="0.2">
      <c r="A485" s="21">
        <f t="shared" si="17"/>
        <v>463</v>
      </c>
      <c r="B485" s="22" t="s">
        <v>1483</v>
      </c>
      <c r="C485" s="23" t="s">
        <v>561</v>
      </c>
      <c r="D485" s="235">
        <v>2013.12</v>
      </c>
      <c r="E485" s="23" t="s">
        <v>340</v>
      </c>
      <c r="F485" s="24">
        <v>602</v>
      </c>
      <c r="G485" s="24">
        <v>840</v>
      </c>
      <c r="H485" s="29" t="s">
        <v>1478</v>
      </c>
      <c r="I485" s="26" t="s">
        <v>53</v>
      </c>
      <c r="K485" s="236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</row>
    <row r="486" spans="1:223" ht="33" customHeight="1" x14ac:dyDescent="0.2">
      <c r="A486" s="21">
        <f t="shared" si="17"/>
        <v>464</v>
      </c>
      <c r="B486" s="28" t="s">
        <v>1484</v>
      </c>
      <c r="C486" s="89" t="s">
        <v>561</v>
      </c>
      <c r="D486" s="233">
        <v>2014.02</v>
      </c>
      <c r="E486" s="52" t="s">
        <v>150</v>
      </c>
      <c r="F486" s="53">
        <v>130</v>
      </c>
      <c r="G486" s="24">
        <v>436</v>
      </c>
      <c r="H486" s="29" t="s">
        <v>1478</v>
      </c>
      <c r="I486" s="26" t="s">
        <v>53</v>
      </c>
      <c r="J486" s="27" t="s">
        <v>1481</v>
      </c>
      <c r="K486" s="236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</row>
    <row r="487" spans="1:223" ht="33" customHeight="1" x14ac:dyDescent="0.2">
      <c r="A487" s="21">
        <f t="shared" si="17"/>
        <v>465</v>
      </c>
      <c r="B487" s="28" t="s">
        <v>1485</v>
      </c>
      <c r="C487" s="89" t="s">
        <v>561</v>
      </c>
      <c r="D487" s="233">
        <v>2014.02</v>
      </c>
      <c r="E487" s="52" t="s">
        <v>322</v>
      </c>
      <c r="F487" s="53">
        <v>314</v>
      </c>
      <c r="G487" s="24">
        <v>535</v>
      </c>
      <c r="H487" s="29" t="s">
        <v>1216</v>
      </c>
      <c r="I487" s="26" t="s">
        <v>53</v>
      </c>
      <c r="J487" s="27" t="s">
        <v>1486</v>
      </c>
      <c r="K487" s="236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</row>
    <row r="488" spans="1:223" ht="33" customHeight="1" x14ac:dyDescent="0.2">
      <c r="A488" s="21">
        <f t="shared" si="17"/>
        <v>466</v>
      </c>
      <c r="B488" s="28" t="s">
        <v>1487</v>
      </c>
      <c r="C488" s="28" t="s">
        <v>18</v>
      </c>
      <c r="D488" s="233">
        <v>2014.04</v>
      </c>
      <c r="E488" s="52" t="s">
        <v>236</v>
      </c>
      <c r="F488" s="53">
        <v>94</v>
      </c>
      <c r="G488" s="24">
        <v>214</v>
      </c>
      <c r="H488" s="29" t="s">
        <v>3</v>
      </c>
      <c r="I488" s="26" t="s">
        <v>53</v>
      </c>
      <c r="J488" s="27" t="s">
        <v>1444</v>
      </c>
      <c r="K488" s="236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</row>
    <row r="489" spans="1:223" ht="33" customHeight="1" x14ac:dyDescent="0.2">
      <c r="A489" s="21">
        <f t="shared" si="17"/>
        <v>467</v>
      </c>
      <c r="B489" s="28" t="s">
        <v>1488</v>
      </c>
      <c r="C489" s="89" t="s">
        <v>561</v>
      </c>
      <c r="D489" s="233">
        <v>2014.06</v>
      </c>
      <c r="E489" s="52" t="s">
        <v>332</v>
      </c>
      <c r="F489" s="53">
        <v>142</v>
      </c>
      <c r="G489" s="24">
        <v>135</v>
      </c>
      <c r="H489" s="29" t="s">
        <v>1489</v>
      </c>
      <c r="I489" s="26" t="s">
        <v>53</v>
      </c>
      <c r="J489" s="27" t="s">
        <v>1490</v>
      </c>
      <c r="K489" s="236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</row>
    <row r="490" spans="1:223" ht="33" customHeight="1" x14ac:dyDescent="0.2">
      <c r="A490" s="21">
        <f t="shared" si="17"/>
        <v>468</v>
      </c>
      <c r="B490" s="28" t="s">
        <v>1491</v>
      </c>
      <c r="C490" s="89" t="s">
        <v>561</v>
      </c>
      <c r="D490" s="233">
        <v>2014.06</v>
      </c>
      <c r="E490" s="52" t="s">
        <v>333</v>
      </c>
      <c r="F490" s="53">
        <v>3808</v>
      </c>
      <c r="G490" s="24">
        <v>8216</v>
      </c>
      <c r="H490" s="29" t="s">
        <v>1489</v>
      </c>
      <c r="I490" s="26" t="s">
        <v>53</v>
      </c>
      <c r="J490" s="45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</row>
    <row r="491" spans="1:223" ht="33" customHeight="1" x14ac:dyDescent="0.2">
      <c r="A491" s="21">
        <f t="shared" si="17"/>
        <v>469</v>
      </c>
      <c r="B491" s="22" t="s">
        <v>1492</v>
      </c>
      <c r="C491" s="22" t="s">
        <v>18</v>
      </c>
      <c r="D491" s="233">
        <v>2014.08</v>
      </c>
      <c r="E491" s="23" t="s">
        <v>279</v>
      </c>
      <c r="F491" s="24">
        <v>523</v>
      </c>
      <c r="G491" s="24">
        <v>1231</v>
      </c>
      <c r="H491" s="29" t="s">
        <v>1448</v>
      </c>
      <c r="I491" s="26" t="s">
        <v>53</v>
      </c>
      <c r="J491" s="45" t="s">
        <v>1444</v>
      </c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</row>
    <row r="492" spans="1:223" ht="33" customHeight="1" x14ac:dyDescent="0.2">
      <c r="A492" s="21">
        <f t="shared" si="17"/>
        <v>470</v>
      </c>
      <c r="B492" s="22" t="s">
        <v>1225</v>
      </c>
      <c r="C492" s="22" t="s">
        <v>18</v>
      </c>
      <c r="D492" s="233">
        <v>2014.09</v>
      </c>
      <c r="E492" s="23" t="s">
        <v>298</v>
      </c>
      <c r="F492" s="24">
        <v>654</v>
      </c>
      <c r="G492" s="24">
        <v>753</v>
      </c>
      <c r="H492" s="29" t="s">
        <v>1489</v>
      </c>
      <c r="I492" s="26" t="s">
        <v>53</v>
      </c>
      <c r="K492" s="236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</row>
    <row r="493" spans="1:223" ht="33" customHeight="1" x14ac:dyDescent="0.2">
      <c r="A493" s="21">
        <f t="shared" si="17"/>
        <v>471</v>
      </c>
      <c r="B493" s="22" t="s">
        <v>1493</v>
      </c>
      <c r="C493" s="89" t="s">
        <v>561</v>
      </c>
      <c r="D493" s="233">
        <v>2014.09</v>
      </c>
      <c r="E493" s="23" t="s">
        <v>151</v>
      </c>
      <c r="F493" s="24">
        <v>389</v>
      </c>
      <c r="G493" s="24">
        <v>655</v>
      </c>
      <c r="H493" s="29" t="s">
        <v>1494</v>
      </c>
      <c r="I493" s="26" t="s">
        <v>53</v>
      </c>
      <c r="K493" s="236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</row>
    <row r="494" spans="1:223" ht="33" customHeight="1" x14ac:dyDescent="0.2">
      <c r="A494" s="21">
        <f t="shared" si="17"/>
        <v>472</v>
      </c>
      <c r="B494" s="22" t="s">
        <v>1495</v>
      </c>
      <c r="C494" s="23" t="s">
        <v>561</v>
      </c>
      <c r="D494" s="233">
        <v>2014.12</v>
      </c>
      <c r="E494" s="23" t="s">
        <v>150</v>
      </c>
      <c r="F494" s="24">
        <v>1456</v>
      </c>
      <c r="G494" s="24">
        <v>2768</v>
      </c>
      <c r="H494" s="29" t="s">
        <v>1494</v>
      </c>
      <c r="I494" s="26" t="s">
        <v>53</v>
      </c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</row>
    <row r="495" spans="1:223" ht="33" customHeight="1" x14ac:dyDescent="0.2">
      <c r="A495" s="21">
        <f t="shared" si="17"/>
        <v>473</v>
      </c>
      <c r="B495" s="22" t="s">
        <v>1496</v>
      </c>
      <c r="C495" s="23" t="s">
        <v>561</v>
      </c>
      <c r="D495" s="233">
        <v>2015.01</v>
      </c>
      <c r="E495" s="23" t="s">
        <v>313</v>
      </c>
      <c r="F495" s="24">
        <v>1822</v>
      </c>
      <c r="G495" s="24">
        <v>3508</v>
      </c>
      <c r="H495" s="29" t="s">
        <v>1497</v>
      </c>
      <c r="I495" s="26" t="s">
        <v>53</v>
      </c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</row>
    <row r="496" spans="1:223" ht="33" customHeight="1" x14ac:dyDescent="0.2">
      <c r="A496" s="21">
        <f t="shared" si="17"/>
        <v>474</v>
      </c>
      <c r="B496" s="28" t="s">
        <v>1498</v>
      </c>
      <c r="C496" s="28" t="s">
        <v>18</v>
      </c>
      <c r="D496" s="233">
        <v>2015.03</v>
      </c>
      <c r="E496" s="30" t="s">
        <v>259</v>
      </c>
      <c r="F496" s="31">
        <v>1305</v>
      </c>
      <c r="G496" s="31">
        <v>2550</v>
      </c>
      <c r="H496" s="29" t="s">
        <v>1489</v>
      </c>
      <c r="I496" s="33" t="s">
        <v>53</v>
      </c>
      <c r="J496" s="46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</row>
    <row r="497" spans="1:223" ht="33" customHeight="1" x14ac:dyDescent="0.2">
      <c r="A497" s="21">
        <f t="shared" si="17"/>
        <v>475</v>
      </c>
      <c r="B497" s="28" t="s">
        <v>1499</v>
      </c>
      <c r="C497" s="54" t="s">
        <v>18</v>
      </c>
      <c r="D497" s="233">
        <v>2015.05</v>
      </c>
      <c r="E497" s="30" t="s">
        <v>196</v>
      </c>
      <c r="F497" s="31">
        <v>616</v>
      </c>
      <c r="G497" s="31">
        <v>1226</v>
      </c>
      <c r="H497" s="32" t="s">
        <v>1494</v>
      </c>
      <c r="I497" s="33" t="s">
        <v>53</v>
      </c>
      <c r="J497" s="45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</row>
    <row r="498" spans="1:223" ht="33" customHeight="1" x14ac:dyDescent="0.2">
      <c r="A498" s="21">
        <f t="shared" si="17"/>
        <v>476</v>
      </c>
      <c r="B498" s="28" t="s">
        <v>1500</v>
      </c>
      <c r="C498" s="28" t="s">
        <v>18</v>
      </c>
      <c r="D498" s="233">
        <v>2015.05</v>
      </c>
      <c r="E498" s="30" t="s">
        <v>271</v>
      </c>
      <c r="F498" s="31">
        <v>877</v>
      </c>
      <c r="G498" s="31">
        <v>1547</v>
      </c>
      <c r="H498" s="32" t="s">
        <v>1501</v>
      </c>
      <c r="I498" s="33" t="s">
        <v>53</v>
      </c>
      <c r="J498" s="45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</row>
    <row r="499" spans="1:223" ht="33" customHeight="1" x14ac:dyDescent="0.2">
      <c r="A499" s="21">
        <f t="shared" si="17"/>
        <v>477</v>
      </c>
      <c r="B499" s="28" t="s">
        <v>1502</v>
      </c>
      <c r="C499" s="28" t="s">
        <v>18</v>
      </c>
      <c r="D499" s="233">
        <v>2015.05</v>
      </c>
      <c r="E499" s="30" t="s">
        <v>150</v>
      </c>
      <c r="F499" s="31">
        <v>561</v>
      </c>
      <c r="G499" s="31">
        <v>1075</v>
      </c>
      <c r="H499" s="32" t="s">
        <v>1503</v>
      </c>
      <c r="I499" s="33" t="s">
        <v>53</v>
      </c>
      <c r="J499" s="46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</row>
    <row r="500" spans="1:223" ht="33" customHeight="1" x14ac:dyDescent="0.2">
      <c r="A500" s="21">
        <f t="shared" si="17"/>
        <v>478</v>
      </c>
      <c r="B500" s="28" t="s">
        <v>1504</v>
      </c>
      <c r="C500" s="89" t="s">
        <v>561</v>
      </c>
      <c r="D500" s="233">
        <v>2015.07</v>
      </c>
      <c r="E500" s="30" t="s">
        <v>192</v>
      </c>
      <c r="F500" s="31">
        <v>1124</v>
      </c>
      <c r="G500" s="31">
        <v>2891</v>
      </c>
      <c r="H500" s="32" t="s">
        <v>1505</v>
      </c>
      <c r="I500" s="33" t="s">
        <v>53</v>
      </c>
      <c r="J500" s="46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</row>
    <row r="501" spans="1:223" ht="33" customHeight="1" x14ac:dyDescent="0.2">
      <c r="A501" s="21">
        <f t="shared" si="17"/>
        <v>479</v>
      </c>
      <c r="B501" s="28" t="s">
        <v>1506</v>
      </c>
      <c r="C501" s="95" t="s">
        <v>561</v>
      </c>
      <c r="D501" s="233">
        <v>2015.08</v>
      </c>
      <c r="E501" s="30" t="s">
        <v>192</v>
      </c>
      <c r="F501" s="31">
        <v>1205</v>
      </c>
      <c r="G501" s="31">
        <v>2187</v>
      </c>
      <c r="H501" s="32" t="s">
        <v>1503</v>
      </c>
      <c r="I501" s="33" t="s">
        <v>53</v>
      </c>
      <c r="J501" s="46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</row>
    <row r="502" spans="1:223" ht="33" customHeight="1" x14ac:dyDescent="0.2">
      <c r="A502" s="21">
        <f t="shared" si="17"/>
        <v>480</v>
      </c>
      <c r="B502" s="28" t="s">
        <v>1507</v>
      </c>
      <c r="C502" s="28" t="s">
        <v>18</v>
      </c>
      <c r="D502" s="233">
        <v>2015.09</v>
      </c>
      <c r="E502" s="30" t="s">
        <v>234</v>
      </c>
      <c r="F502" s="31">
        <v>1014</v>
      </c>
      <c r="G502" s="31">
        <v>1502</v>
      </c>
      <c r="H502" s="32" t="s">
        <v>1508</v>
      </c>
      <c r="I502" s="33" t="s">
        <v>53</v>
      </c>
      <c r="J502" s="46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</row>
    <row r="503" spans="1:223" ht="33" customHeight="1" x14ac:dyDescent="0.2">
      <c r="A503" s="21">
        <f t="shared" si="17"/>
        <v>481</v>
      </c>
      <c r="B503" s="28" t="s">
        <v>1509</v>
      </c>
      <c r="C503" s="89" t="s">
        <v>561</v>
      </c>
      <c r="D503" s="233">
        <v>2015.09</v>
      </c>
      <c r="E503" s="30" t="s">
        <v>229</v>
      </c>
      <c r="F503" s="31">
        <v>655</v>
      </c>
      <c r="G503" s="31">
        <v>850</v>
      </c>
      <c r="H503" s="32" t="s">
        <v>1503</v>
      </c>
      <c r="I503" s="33" t="s">
        <v>53</v>
      </c>
      <c r="J503" s="46" t="s">
        <v>1510</v>
      </c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</row>
    <row r="504" spans="1:223" ht="33" customHeight="1" x14ac:dyDescent="0.2">
      <c r="A504" s="21">
        <f t="shared" si="17"/>
        <v>482</v>
      </c>
      <c r="B504" s="28" t="s">
        <v>1511</v>
      </c>
      <c r="C504" s="54" t="s">
        <v>18</v>
      </c>
      <c r="D504" s="233" t="s">
        <v>1153</v>
      </c>
      <c r="E504" s="30" t="s">
        <v>145</v>
      </c>
      <c r="F504" s="31">
        <v>238</v>
      </c>
      <c r="G504" s="31">
        <v>421</v>
      </c>
      <c r="H504" s="32" t="s">
        <v>1505</v>
      </c>
      <c r="I504" s="33" t="s">
        <v>53</v>
      </c>
      <c r="J504" s="45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</row>
    <row r="505" spans="1:223" ht="33" customHeight="1" x14ac:dyDescent="0.2">
      <c r="A505" s="21">
        <f t="shared" si="17"/>
        <v>483</v>
      </c>
      <c r="B505" s="28" t="s">
        <v>1512</v>
      </c>
      <c r="C505" s="28" t="s">
        <v>18</v>
      </c>
      <c r="D505" s="233">
        <v>2016.03</v>
      </c>
      <c r="E505" s="30" t="s">
        <v>126</v>
      </c>
      <c r="F505" s="31">
        <v>1494</v>
      </c>
      <c r="G505" s="31">
        <v>2749</v>
      </c>
      <c r="H505" s="32" t="s">
        <v>1489</v>
      </c>
      <c r="I505" s="33" t="s">
        <v>53</v>
      </c>
      <c r="J505" s="46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</row>
    <row r="506" spans="1:223" ht="33" customHeight="1" x14ac:dyDescent="0.2">
      <c r="A506" s="21">
        <f t="shared" si="17"/>
        <v>484</v>
      </c>
      <c r="B506" s="28" t="s">
        <v>1513</v>
      </c>
      <c r="C506" s="89" t="s">
        <v>561</v>
      </c>
      <c r="D506" s="233">
        <v>2016.03</v>
      </c>
      <c r="E506" s="30" t="s">
        <v>252</v>
      </c>
      <c r="F506" s="31">
        <v>656</v>
      </c>
      <c r="G506" s="31">
        <v>1194</v>
      </c>
      <c r="H506" s="32" t="s">
        <v>957</v>
      </c>
      <c r="I506" s="33" t="s">
        <v>53</v>
      </c>
      <c r="J506" s="46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</row>
    <row r="507" spans="1:223" ht="33" customHeight="1" x14ac:dyDescent="0.2">
      <c r="A507" s="21">
        <f t="shared" si="17"/>
        <v>485</v>
      </c>
      <c r="B507" s="28" t="s">
        <v>1514</v>
      </c>
      <c r="C507" s="28" t="s">
        <v>1515</v>
      </c>
      <c r="D507" s="233">
        <v>2016.04</v>
      </c>
      <c r="E507" s="30" t="s">
        <v>135</v>
      </c>
      <c r="F507" s="31">
        <v>1267</v>
      </c>
      <c r="G507" s="31">
        <v>2693</v>
      </c>
      <c r="H507" s="32" t="s">
        <v>1216</v>
      </c>
      <c r="I507" s="33" t="s">
        <v>53</v>
      </c>
      <c r="J507" s="46"/>
    </row>
    <row r="508" spans="1:223" ht="33" customHeight="1" x14ac:dyDescent="0.2">
      <c r="A508" s="21">
        <f t="shared" si="17"/>
        <v>486</v>
      </c>
      <c r="B508" s="28" t="s">
        <v>1516</v>
      </c>
      <c r="C508" s="89" t="s">
        <v>561</v>
      </c>
      <c r="D508" s="233">
        <v>2016.04</v>
      </c>
      <c r="E508" s="30" t="s">
        <v>204</v>
      </c>
      <c r="F508" s="31">
        <v>853</v>
      </c>
      <c r="G508" s="31">
        <v>1752</v>
      </c>
      <c r="H508" s="32" t="s">
        <v>1173</v>
      </c>
      <c r="I508" s="33" t="s">
        <v>53</v>
      </c>
      <c r="J508" s="46"/>
    </row>
    <row r="509" spans="1:223" ht="33" customHeight="1" x14ac:dyDescent="0.2">
      <c r="A509" s="21">
        <f t="shared" si="17"/>
        <v>487</v>
      </c>
      <c r="B509" s="28" t="s">
        <v>1263</v>
      </c>
      <c r="C509" s="23" t="s">
        <v>561</v>
      </c>
      <c r="D509" s="233">
        <v>2016.05</v>
      </c>
      <c r="E509" s="30" t="s">
        <v>207</v>
      </c>
      <c r="F509" s="31">
        <v>311</v>
      </c>
      <c r="G509" s="31">
        <v>598</v>
      </c>
      <c r="H509" s="32" t="s">
        <v>901</v>
      </c>
      <c r="I509" s="33" t="s">
        <v>53</v>
      </c>
      <c r="J509" s="46"/>
    </row>
    <row r="510" spans="1:223" ht="33" customHeight="1" x14ac:dyDescent="0.2">
      <c r="A510" s="21">
        <f t="shared" si="17"/>
        <v>488</v>
      </c>
      <c r="B510" s="28" t="s">
        <v>1517</v>
      </c>
      <c r="C510" s="23" t="s">
        <v>561</v>
      </c>
      <c r="D510" s="233">
        <v>2016.06</v>
      </c>
      <c r="E510" s="30" t="s">
        <v>169</v>
      </c>
      <c r="F510" s="31">
        <v>123</v>
      </c>
      <c r="G510" s="31">
        <v>283</v>
      </c>
      <c r="H510" s="32" t="s">
        <v>4</v>
      </c>
      <c r="I510" s="33" t="s">
        <v>53</v>
      </c>
      <c r="J510" s="46"/>
    </row>
    <row r="511" spans="1:223" ht="33" customHeight="1" x14ac:dyDescent="0.2">
      <c r="A511" s="21">
        <f t="shared" si="17"/>
        <v>489</v>
      </c>
      <c r="B511" s="35" t="s">
        <v>1518</v>
      </c>
      <c r="C511" s="95" t="s">
        <v>561</v>
      </c>
      <c r="D511" s="237">
        <v>2016.06</v>
      </c>
      <c r="E511" s="160" t="s">
        <v>132</v>
      </c>
      <c r="F511" s="161">
        <v>1207</v>
      </c>
      <c r="G511" s="161">
        <v>1630</v>
      </c>
      <c r="H511" s="32" t="s">
        <v>4</v>
      </c>
      <c r="I511" s="163" t="s">
        <v>53</v>
      </c>
      <c r="J511" s="46" t="s">
        <v>1238</v>
      </c>
    </row>
    <row r="512" spans="1:223" ht="33" customHeight="1" x14ac:dyDescent="0.2">
      <c r="A512" s="21">
        <f t="shared" si="17"/>
        <v>490</v>
      </c>
      <c r="B512" s="41" t="s">
        <v>1519</v>
      </c>
      <c r="C512" s="106" t="s">
        <v>561</v>
      </c>
      <c r="D512" s="232">
        <v>2016.08</v>
      </c>
      <c r="E512" s="164" t="s">
        <v>203</v>
      </c>
      <c r="F512" s="108">
        <v>457</v>
      </c>
      <c r="G512" s="108">
        <v>914</v>
      </c>
      <c r="H512" s="195" t="s">
        <v>4</v>
      </c>
      <c r="I512" s="196" t="s">
        <v>53</v>
      </c>
      <c r="J512" s="45"/>
    </row>
    <row r="513" spans="1:238" ht="33" customHeight="1" x14ac:dyDescent="0.2">
      <c r="A513" s="21">
        <f t="shared" si="17"/>
        <v>491</v>
      </c>
      <c r="B513" s="28" t="s">
        <v>1520</v>
      </c>
      <c r="C513" s="89" t="s">
        <v>561</v>
      </c>
      <c r="D513" s="233">
        <v>2016.08</v>
      </c>
      <c r="E513" s="30" t="s">
        <v>226</v>
      </c>
      <c r="F513" s="31">
        <v>392</v>
      </c>
      <c r="G513" s="31">
        <v>861</v>
      </c>
      <c r="H513" s="32" t="s">
        <v>3</v>
      </c>
      <c r="I513" s="33" t="s">
        <v>53</v>
      </c>
      <c r="J513" s="45"/>
    </row>
    <row r="514" spans="1:238" ht="33" customHeight="1" x14ac:dyDescent="0.2">
      <c r="A514" s="21">
        <f t="shared" si="17"/>
        <v>492</v>
      </c>
      <c r="B514" s="28" t="s">
        <v>1521</v>
      </c>
      <c r="C514" s="89" t="s">
        <v>561</v>
      </c>
      <c r="D514" s="233">
        <v>2016.09</v>
      </c>
      <c r="E514" s="30" t="s">
        <v>150</v>
      </c>
      <c r="F514" s="31">
        <v>173</v>
      </c>
      <c r="G514" s="31">
        <v>390</v>
      </c>
      <c r="H514" s="32" t="s">
        <v>4</v>
      </c>
      <c r="I514" s="33" t="s">
        <v>53</v>
      </c>
      <c r="J514" s="46" t="s">
        <v>1522</v>
      </c>
    </row>
    <row r="515" spans="1:238" ht="33" customHeight="1" x14ac:dyDescent="0.2">
      <c r="A515" s="21">
        <f t="shared" si="17"/>
        <v>493</v>
      </c>
      <c r="B515" s="28" t="s">
        <v>1523</v>
      </c>
      <c r="C515" s="28" t="s">
        <v>18</v>
      </c>
      <c r="D515" s="233" t="s">
        <v>978</v>
      </c>
      <c r="E515" s="30" t="s">
        <v>150</v>
      </c>
      <c r="F515" s="31">
        <v>505</v>
      </c>
      <c r="G515" s="31">
        <v>915</v>
      </c>
      <c r="H515" s="32" t="s">
        <v>4</v>
      </c>
      <c r="I515" s="33" t="s">
        <v>53</v>
      </c>
      <c r="J515" s="46"/>
    </row>
    <row r="516" spans="1:238" ht="33" customHeight="1" x14ac:dyDescent="0.2">
      <c r="A516" s="21">
        <f t="shared" si="17"/>
        <v>494</v>
      </c>
      <c r="B516" s="28" t="s">
        <v>1524</v>
      </c>
      <c r="C516" s="54" t="s">
        <v>18</v>
      </c>
      <c r="D516" s="233" t="s">
        <v>978</v>
      </c>
      <c r="E516" s="30" t="s">
        <v>194</v>
      </c>
      <c r="F516" s="31">
        <v>1236</v>
      </c>
      <c r="G516" s="31">
        <v>2552</v>
      </c>
      <c r="H516" s="32" t="s">
        <v>4</v>
      </c>
      <c r="I516" s="33" t="s">
        <v>53</v>
      </c>
      <c r="J516" s="46"/>
    </row>
    <row r="517" spans="1:238" s="27" customFormat="1" ht="33" customHeight="1" x14ac:dyDescent="0.2">
      <c r="A517" s="21">
        <f t="shared" si="17"/>
        <v>495</v>
      </c>
      <c r="B517" s="28" t="s">
        <v>1525</v>
      </c>
      <c r="C517" s="89" t="s">
        <v>561</v>
      </c>
      <c r="D517" s="233" t="s">
        <v>978</v>
      </c>
      <c r="E517" s="30" t="s">
        <v>166</v>
      </c>
      <c r="F517" s="31">
        <v>191</v>
      </c>
      <c r="G517" s="31">
        <v>446</v>
      </c>
      <c r="H517" s="32" t="s">
        <v>42</v>
      </c>
      <c r="I517" s="33" t="s">
        <v>53</v>
      </c>
      <c r="J517" s="46"/>
      <c r="K517" s="15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</row>
    <row r="518" spans="1:238" s="27" customFormat="1" ht="33" customHeight="1" x14ac:dyDescent="0.2">
      <c r="A518" s="21">
        <f t="shared" si="17"/>
        <v>496</v>
      </c>
      <c r="B518" s="28" t="s">
        <v>1526</v>
      </c>
      <c r="C518" s="48" t="s">
        <v>561</v>
      </c>
      <c r="D518" s="233" t="s">
        <v>978</v>
      </c>
      <c r="E518" s="30" t="s">
        <v>190</v>
      </c>
      <c r="F518" s="31">
        <v>618</v>
      </c>
      <c r="G518" s="31">
        <v>1141</v>
      </c>
      <c r="H518" s="32" t="s">
        <v>4</v>
      </c>
      <c r="I518" s="33" t="s">
        <v>53</v>
      </c>
      <c r="J518" s="46"/>
      <c r="K518" s="15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</row>
    <row r="519" spans="1:238" s="27" customFormat="1" ht="33" customHeight="1" x14ac:dyDescent="0.2">
      <c r="A519" s="21">
        <f t="shared" si="17"/>
        <v>497</v>
      </c>
      <c r="B519" s="28" t="s">
        <v>1527</v>
      </c>
      <c r="C519" s="48" t="s">
        <v>561</v>
      </c>
      <c r="D519" s="233">
        <v>2016.12</v>
      </c>
      <c r="E519" s="30" t="s">
        <v>135</v>
      </c>
      <c r="F519" s="31">
        <v>686</v>
      </c>
      <c r="G519" s="31">
        <v>1551</v>
      </c>
      <c r="H519" s="65" t="s">
        <v>1155</v>
      </c>
      <c r="I519" s="64" t="s">
        <v>53</v>
      </c>
      <c r="J519" s="46"/>
      <c r="K519" s="15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</row>
    <row r="520" spans="1:238" s="27" customFormat="1" ht="33" customHeight="1" x14ac:dyDescent="0.2">
      <c r="A520" s="21">
        <f t="shared" si="17"/>
        <v>498</v>
      </c>
      <c r="B520" s="28" t="s">
        <v>1528</v>
      </c>
      <c r="C520" s="89" t="s">
        <v>561</v>
      </c>
      <c r="D520" s="233">
        <v>2016.12</v>
      </c>
      <c r="E520" s="30" t="s">
        <v>135</v>
      </c>
      <c r="F520" s="31">
        <v>1229</v>
      </c>
      <c r="G520" s="31">
        <v>1954</v>
      </c>
      <c r="H520" s="32" t="s">
        <v>4</v>
      </c>
      <c r="I520" s="64" t="s">
        <v>53</v>
      </c>
      <c r="J520" s="46"/>
      <c r="K520" s="15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</row>
    <row r="521" spans="1:238" s="27" customFormat="1" ht="33" customHeight="1" x14ac:dyDescent="0.2">
      <c r="A521" s="21">
        <f t="shared" si="17"/>
        <v>499</v>
      </c>
      <c r="B521" s="28" t="s">
        <v>1529</v>
      </c>
      <c r="C521" s="89" t="s">
        <v>561</v>
      </c>
      <c r="D521" s="233">
        <v>2017.01</v>
      </c>
      <c r="E521" s="30" t="s">
        <v>147</v>
      </c>
      <c r="F521" s="77">
        <v>212</v>
      </c>
      <c r="G521" s="31">
        <v>520</v>
      </c>
      <c r="H521" s="32" t="s">
        <v>1530</v>
      </c>
      <c r="I521" s="33" t="s">
        <v>1531</v>
      </c>
      <c r="J521" s="46"/>
      <c r="K521" s="15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</row>
    <row r="522" spans="1:238" s="27" customFormat="1" ht="33" customHeight="1" x14ac:dyDescent="0.2">
      <c r="A522" s="21">
        <f t="shared" si="17"/>
        <v>500</v>
      </c>
      <c r="B522" s="28" t="s">
        <v>1532</v>
      </c>
      <c r="C522" s="89" t="s">
        <v>561</v>
      </c>
      <c r="D522" s="233">
        <v>2017.01</v>
      </c>
      <c r="E522" s="30" t="s">
        <v>147</v>
      </c>
      <c r="F522" s="77">
        <v>448</v>
      </c>
      <c r="G522" s="31">
        <v>850</v>
      </c>
      <c r="H522" s="32" t="s">
        <v>4</v>
      </c>
      <c r="I522" s="64" t="s">
        <v>53</v>
      </c>
      <c r="J522" s="46"/>
      <c r="K522" s="15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</row>
    <row r="523" spans="1:238" s="27" customFormat="1" ht="33" customHeight="1" x14ac:dyDescent="0.2">
      <c r="A523" s="21">
        <f t="shared" si="17"/>
        <v>501</v>
      </c>
      <c r="B523" s="28" t="s">
        <v>1533</v>
      </c>
      <c r="C523" s="95" t="s">
        <v>561</v>
      </c>
      <c r="D523" s="233">
        <v>2017.01</v>
      </c>
      <c r="E523" s="30" t="s">
        <v>137</v>
      </c>
      <c r="F523" s="77">
        <v>266</v>
      </c>
      <c r="G523" s="31">
        <v>596</v>
      </c>
      <c r="H523" s="32" t="s">
        <v>4</v>
      </c>
      <c r="I523" s="64" t="s">
        <v>53</v>
      </c>
      <c r="J523" s="46"/>
      <c r="K523" s="15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</row>
    <row r="524" spans="1:238" s="27" customFormat="1" ht="33" customHeight="1" x14ac:dyDescent="0.2">
      <c r="A524" s="21">
        <f t="shared" si="17"/>
        <v>502</v>
      </c>
      <c r="B524" s="28" t="s">
        <v>1534</v>
      </c>
      <c r="C524" s="28" t="s">
        <v>18</v>
      </c>
      <c r="D524" s="233">
        <v>2017.02</v>
      </c>
      <c r="E524" s="30" t="s">
        <v>145</v>
      </c>
      <c r="F524" s="77">
        <v>211</v>
      </c>
      <c r="G524" s="31">
        <v>459</v>
      </c>
      <c r="H524" s="32" t="s">
        <v>4</v>
      </c>
      <c r="I524" s="64" t="s">
        <v>53</v>
      </c>
      <c r="J524" s="46"/>
      <c r="K524" s="15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</row>
    <row r="525" spans="1:238" ht="33" customHeight="1" x14ac:dyDescent="0.2">
      <c r="A525" s="21">
        <f t="shared" si="17"/>
        <v>503</v>
      </c>
      <c r="B525" s="130" t="s">
        <v>1535</v>
      </c>
      <c r="C525" s="95" t="s">
        <v>561</v>
      </c>
      <c r="D525" s="255">
        <v>2017.02</v>
      </c>
      <c r="E525" s="59" t="s">
        <v>152</v>
      </c>
      <c r="F525" s="173">
        <v>309</v>
      </c>
      <c r="G525" s="60">
        <v>627</v>
      </c>
      <c r="H525" s="57" t="s">
        <v>4</v>
      </c>
      <c r="I525" s="175" t="s">
        <v>53</v>
      </c>
      <c r="J525" s="46"/>
    </row>
    <row r="526" spans="1:238" ht="33" customHeight="1" x14ac:dyDescent="0.2">
      <c r="A526" s="21">
        <f t="shared" si="17"/>
        <v>504</v>
      </c>
      <c r="B526" s="54" t="s">
        <v>1536</v>
      </c>
      <c r="C526" s="48" t="s">
        <v>561</v>
      </c>
      <c r="D526" s="224">
        <v>2017.02</v>
      </c>
      <c r="E526" s="55" t="s">
        <v>146</v>
      </c>
      <c r="F526" s="71">
        <v>774</v>
      </c>
      <c r="G526" s="56">
        <v>1116</v>
      </c>
      <c r="H526" s="57" t="s">
        <v>4</v>
      </c>
      <c r="I526" s="70" t="s">
        <v>1537</v>
      </c>
      <c r="J526" s="46" t="s">
        <v>1156</v>
      </c>
    </row>
    <row r="527" spans="1:238" ht="33" customHeight="1" x14ac:dyDescent="0.2">
      <c r="A527" s="21">
        <f t="shared" si="17"/>
        <v>505</v>
      </c>
      <c r="B527" s="54" t="s">
        <v>1538</v>
      </c>
      <c r="C527" s="23" t="s">
        <v>561</v>
      </c>
      <c r="D527" s="224">
        <v>2017.02</v>
      </c>
      <c r="E527" s="55" t="s">
        <v>154</v>
      </c>
      <c r="F527" s="67">
        <v>326</v>
      </c>
      <c r="G527" s="56">
        <v>674</v>
      </c>
      <c r="H527" s="57" t="s">
        <v>4</v>
      </c>
      <c r="I527" s="70" t="s">
        <v>53</v>
      </c>
      <c r="J527" s="46"/>
    </row>
    <row r="528" spans="1:238" ht="33" customHeight="1" x14ac:dyDescent="0.2">
      <c r="A528" s="21">
        <f t="shared" si="17"/>
        <v>506</v>
      </c>
      <c r="B528" s="54" t="s">
        <v>1539</v>
      </c>
      <c r="C528" s="28" t="s">
        <v>18</v>
      </c>
      <c r="D528" s="224">
        <v>2017.03</v>
      </c>
      <c r="E528" s="55" t="s">
        <v>87</v>
      </c>
      <c r="F528" s="56">
        <v>348</v>
      </c>
      <c r="G528" s="56">
        <v>843</v>
      </c>
      <c r="H528" s="57" t="s">
        <v>4</v>
      </c>
      <c r="I528" s="70" t="s">
        <v>53</v>
      </c>
      <c r="J528" s="46"/>
    </row>
    <row r="529" spans="1:10" ht="33" customHeight="1" x14ac:dyDescent="0.2">
      <c r="A529" s="21">
        <f t="shared" si="17"/>
        <v>507</v>
      </c>
      <c r="B529" s="78" t="s">
        <v>1540</v>
      </c>
      <c r="C529" s="28" t="s">
        <v>18</v>
      </c>
      <c r="D529" s="224">
        <v>2017.07</v>
      </c>
      <c r="E529" s="55" t="s">
        <v>101</v>
      </c>
      <c r="F529" s="56">
        <v>989</v>
      </c>
      <c r="G529" s="56">
        <v>2213</v>
      </c>
      <c r="H529" s="57" t="s">
        <v>4</v>
      </c>
      <c r="I529" s="58" t="s">
        <v>53</v>
      </c>
      <c r="J529" s="46"/>
    </row>
    <row r="530" spans="1:10" ht="33" customHeight="1" x14ac:dyDescent="0.2">
      <c r="A530" s="21">
        <f t="shared" si="17"/>
        <v>508</v>
      </c>
      <c r="B530" s="54" t="s">
        <v>1541</v>
      </c>
      <c r="C530" s="54" t="s">
        <v>18</v>
      </c>
      <c r="D530" s="224">
        <v>2017.07</v>
      </c>
      <c r="E530" s="55" t="s">
        <v>89</v>
      </c>
      <c r="F530" s="56">
        <v>387</v>
      </c>
      <c r="G530" s="56">
        <v>814</v>
      </c>
      <c r="H530" s="57" t="s">
        <v>2</v>
      </c>
      <c r="I530" s="58" t="s">
        <v>53</v>
      </c>
      <c r="J530" s="46"/>
    </row>
    <row r="531" spans="1:10" ht="33" customHeight="1" x14ac:dyDescent="0.2">
      <c r="A531" s="21">
        <f t="shared" si="17"/>
        <v>509</v>
      </c>
      <c r="B531" s="78" t="s">
        <v>1542</v>
      </c>
      <c r="C531" s="89" t="s">
        <v>561</v>
      </c>
      <c r="D531" s="224">
        <v>2017.07</v>
      </c>
      <c r="E531" s="55" t="s">
        <v>98</v>
      </c>
      <c r="F531" s="56">
        <v>1254</v>
      </c>
      <c r="G531" s="56">
        <v>1784</v>
      </c>
      <c r="H531" s="57" t="s">
        <v>859</v>
      </c>
      <c r="I531" s="58" t="s">
        <v>53</v>
      </c>
      <c r="J531" s="46"/>
    </row>
    <row r="532" spans="1:10" ht="33" customHeight="1" x14ac:dyDescent="0.2">
      <c r="A532" s="21">
        <f t="shared" si="17"/>
        <v>510</v>
      </c>
      <c r="B532" s="78" t="s">
        <v>1543</v>
      </c>
      <c r="C532" s="54" t="s">
        <v>18</v>
      </c>
      <c r="D532" s="224">
        <v>2017.08</v>
      </c>
      <c r="E532" s="55" t="s">
        <v>86</v>
      </c>
      <c r="F532" s="56">
        <v>910</v>
      </c>
      <c r="G532" s="56">
        <v>2237</v>
      </c>
      <c r="H532" s="57" t="s">
        <v>2</v>
      </c>
      <c r="I532" s="58" t="s">
        <v>53</v>
      </c>
      <c r="J532" s="46" t="s">
        <v>1156</v>
      </c>
    </row>
    <row r="533" spans="1:10" ht="33" customHeight="1" x14ac:dyDescent="0.2">
      <c r="A533" s="21">
        <f t="shared" si="17"/>
        <v>511</v>
      </c>
      <c r="B533" s="78" t="s">
        <v>1544</v>
      </c>
      <c r="C533" s="54" t="s">
        <v>18</v>
      </c>
      <c r="D533" s="224">
        <v>2017.08</v>
      </c>
      <c r="E533" s="55" t="s">
        <v>85</v>
      </c>
      <c r="F533" s="56">
        <v>897</v>
      </c>
      <c r="G533" s="56">
        <v>2263</v>
      </c>
      <c r="H533" s="57" t="s">
        <v>4</v>
      </c>
      <c r="I533" s="58" t="s">
        <v>53</v>
      </c>
      <c r="J533" s="46"/>
    </row>
    <row r="534" spans="1:10" ht="33" customHeight="1" x14ac:dyDescent="0.2">
      <c r="A534" s="21">
        <f t="shared" si="17"/>
        <v>512</v>
      </c>
      <c r="B534" s="78" t="s">
        <v>1545</v>
      </c>
      <c r="C534" s="89" t="s">
        <v>561</v>
      </c>
      <c r="D534" s="224">
        <v>2017.08</v>
      </c>
      <c r="E534" s="55" t="s">
        <v>87</v>
      </c>
      <c r="F534" s="56">
        <v>325</v>
      </c>
      <c r="G534" s="56">
        <v>671</v>
      </c>
      <c r="H534" s="57" t="s">
        <v>4</v>
      </c>
      <c r="I534" s="58" t="s">
        <v>1166</v>
      </c>
      <c r="J534" s="46"/>
    </row>
    <row r="535" spans="1:10" ht="33" customHeight="1" x14ac:dyDescent="0.2">
      <c r="A535" s="21">
        <f t="shared" ref="A535:A589" si="18">ROW()-22</f>
        <v>513</v>
      </c>
      <c r="B535" s="165" t="s">
        <v>1546</v>
      </c>
      <c r="C535" s="89" t="s">
        <v>561</v>
      </c>
      <c r="D535" s="255">
        <v>2017.08</v>
      </c>
      <c r="E535" s="59" t="s">
        <v>85</v>
      </c>
      <c r="F535" s="60">
        <v>897</v>
      </c>
      <c r="G535" s="60">
        <v>2263</v>
      </c>
      <c r="H535" s="57" t="s">
        <v>4</v>
      </c>
      <c r="I535" s="140" t="s">
        <v>53</v>
      </c>
      <c r="J535" s="46"/>
    </row>
    <row r="536" spans="1:10" ht="33" customHeight="1" x14ac:dyDescent="0.2">
      <c r="A536" s="21">
        <f t="shared" si="18"/>
        <v>514</v>
      </c>
      <c r="B536" s="78" t="s">
        <v>1547</v>
      </c>
      <c r="C536" s="89" t="s">
        <v>561</v>
      </c>
      <c r="D536" s="224">
        <v>2017.08</v>
      </c>
      <c r="E536" s="55" t="s">
        <v>81</v>
      </c>
      <c r="F536" s="56">
        <v>189</v>
      </c>
      <c r="G536" s="56">
        <v>427</v>
      </c>
      <c r="H536" s="57" t="s">
        <v>4</v>
      </c>
      <c r="I536" s="58" t="s">
        <v>53</v>
      </c>
      <c r="J536" s="46"/>
    </row>
    <row r="537" spans="1:10" ht="33" customHeight="1" x14ac:dyDescent="0.2">
      <c r="A537" s="21">
        <f t="shared" si="18"/>
        <v>515</v>
      </c>
      <c r="B537" s="78" t="s">
        <v>1548</v>
      </c>
      <c r="C537" s="54" t="s">
        <v>18</v>
      </c>
      <c r="D537" s="224">
        <v>2017.09</v>
      </c>
      <c r="E537" s="55" t="s">
        <v>1549</v>
      </c>
      <c r="F537" s="56">
        <v>429</v>
      </c>
      <c r="G537" s="56">
        <v>947</v>
      </c>
      <c r="H537" s="57" t="s">
        <v>506</v>
      </c>
      <c r="I537" s="58" t="s">
        <v>53</v>
      </c>
      <c r="J537" s="46" t="s">
        <v>1550</v>
      </c>
    </row>
    <row r="538" spans="1:10" ht="33" customHeight="1" x14ac:dyDescent="0.2">
      <c r="A538" s="21">
        <f t="shared" si="18"/>
        <v>516</v>
      </c>
      <c r="B538" s="78" t="s">
        <v>1551</v>
      </c>
      <c r="C538" s="28" t="s">
        <v>18</v>
      </c>
      <c r="D538" s="224">
        <v>2017.09</v>
      </c>
      <c r="E538" s="55" t="s">
        <v>1552</v>
      </c>
      <c r="F538" s="56">
        <v>1606</v>
      </c>
      <c r="G538" s="56">
        <v>4036</v>
      </c>
      <c r="H538" s="57" t="s">
        <v>43</v>
      </c>
      <c r="I538" s="58" t="s">
        <v>53</v>
      </c>
      <c r="J538" s="46"/>
    </row>
    <row r="539" spans="1:10" ht="33" customHeight="1" x14ac:dyDescent="0.2">
      <c r="A539" s="21">
        <f t="shared" si="18"/>
        <v>517</v>
      </c>
      <c r="B539" s="78" t="s">
        <v>1553</v>
      </c>
      <c r="C539" s="54" t="s">
        <v>18</v>
      </c>
      <c r="D539" s="224" t="s">
        <v>1554</v>
      </c>
      <c r="E539" s="55" t="s">
        <v>510</v>
      </c>
      <c r="F539" s="56">
        <v>400</v>
      </c>
      <c r="G539" s="256">
        <v>1069</v>
      </c>
      <c r="H539" s="57" t="s">
        <v>2</v>
      </c>
      <c r="I539" s="58" t="s">
        <v>53</v>
      </c>
      <c r="J539" s="46"/>
    </row>
    <row r="540" spans="1:10" ht="33" customHeight="1" x14ac:dyDescent="0.2">
      <c r="A540" s="21">
        <f t="shared" si="18"/>
        <v>518</v>
      </c>
      <c r="B540" s="78" t="s">
        <v>1555</v>
      </c>
      <c r="C540" s="54" t="s">
        <v>18</v>
      </c>
      <c r="D540" s="224" t="s">
        <v>1556</v>
      </c>
      <c r="E540" s="55" t="s">
        <v>121</v>
      </c>
      <c r="F540" s="56">
        <v>400</v>
      </c>
      <c r="G540" s="56">
        <v>1412</v>
      </c>
      <c r="H540" s="57" t="s">
        <v>4</v>
      </c>
      <c r="I540" s="58" t="s">
        <v>53</v>
      </c>
      <c r="J540" s="46"/>
    </row>
    <row r="541" spans="1:10" ht="33" customHeight="1" x14ac:dyDescent="0.2">
      <c r="A541" s="21">
        <f t="shared" si="18"/>
        <v>519</v>
      </c>
      <c r="B541" s="78" t="s">
        <v>1557</v>
      </c>
      <c r="C541" s="28" t="s">
        <v>18</v>
      </c>
      <c r="D541" s="224">
        <v>2017.11</v>
      </c>
      <c r="E541" s="55" t="s">
        <v>511</v>
      </c>
      <c r="F541" s="56">
        <v>1106</v>
      </c>
      <c r="G541" s="56">
        <v>1257</v>
      </c>
      <c r="H541" s="57" t="s">
        <v>42</v>
      </c>
      <c r="I541" s="58" t="s">
        <v>53</v>
      </c>
      <c r="J541" s="46"/>
    </row>
    <row r="542" spans="1:10" ht="33" customHeight="1" x14ac:dyDescent="0.2">
      <c r="A542" s="21">
        <f t="shared" si="18"/>
        <v>520</v>
      </c>
      <c r="B542" s="78" t="s">
        <v>1558</v>
      </c>
      <c r="C542" s="28" t="s">
        <v>18</v>
      </c>
      <c r="D542" s="224">
        <v>2017.11</v>
      </c>
      <c r="E542" s="55" t="s">
        <v>401</v>
      </c>
      <c r="F542" s="56">
        <v>204</v>
      </c>
      <c r="G542" s="56">
        <v>519</v>
      </c>
      <c r="H542" s="57" t="s">
        <v>3</v>
      </c>
      <c r="I542" s="58" t="s">
        <v>53</v>
      </c>
      <c r="J542" s="46"/>
    </row>
    <row r="543" spans="1:10" ht="33" customHeight="1" x14ac:dyDescent="0.2">
      <c r="A543" s="21">
        <f t="shared" si="18"/>
        <v>521</v>
      </c>
      <c r="B543" s="78" t="s">
        <v>1559</v>
      </c>
      <c r="C543" s="28" t="s">
        <v>18</v>
      </c>
      <c r="D543" s="224">
        <v>2017.12</v>
      </c>
      <c r="E543" s="81" t="s">
        <v>1560</v>
      </c>
      <c r="F543" s="56">
        <v>516</v>
      </c>
      <c r="G543" s="56">
        <v>1104</v>
      </c>
      <c r="H543" s="57" t="s">
        <v>1561</v>
      </c>
      <c r="I543" s="58" t="s">
        <v>53</v>
      </c>
      <c r="J543" s="46"/>
    </row>
    <row r="544" spans="1:10" ht="33" customHeight="1" x14ac:dyDescent="0.2">
      <c r="A544" s="21">
        <f t="shared" si="18"/>
        <v>522</v>
      </c>
      <c r="B544" s="78" t="s">
        <v>1562</v>
      </c>
      <c r="C544" s="54" t="s">
        <v>18</v>
      </c>
      <c r="D544" s="224">
        <v>2017.12</v>
      </c>
      <c r="E544" s="81" t="s">
        <v>103</v>
      </c>
      <c r="F544" s="56">
        <v>1898</v>
      </c>
      <c r="G544" s="56">
        <v>4066</v>
      </c>
      <c r="H544" s="57" t="s">
        <v>859</v>
      </c>
      <c r="I544" s="58" t="s">
        <v>53</v>
      </c>
      <c r="J544" s="46" t="s">
        <v>1563</v>
      </c>
    </row>
    <row r="545" spans="1:10" ht="33" customHeight="1" x14ac:dyDescent="0.2">
      <c r="A545" s="21">
        <f t="shared" si="18"/>
        <v>523</v>
      </c>
      <c r="B545" s="78" t="s">
        <v>1564</v>
      </c>
      <c r="C545" s="89" t="s">
        <v>561</v>
      </c>
      <c r="D545" s="224">
        <v>2017.12</v>
      </c>
      <c r="E545" s="81" t="s">
        <v>398</v>
      </c>
      <c r="F545" s="56">
        <v>816</v>
      </c>
      <c r="G545" s="56">
        <v>1712</v>
      </c>
      <c r="H545" s="57" t="s">
        <v>4</v>
      </c>
      <c r="I545" s="58" t="s">
        <v>53</v>
      </c>
      <c r="J545" s="46"/>
    </row>
    <row r="546" spans="1:10" ht="33" customHeight="1" x14ac:dyDescent="0.2">
      <c r="A546" s="21">
        <f t="shared" si="18"/>
        <v>524</v>
      </c>
      <c r="B546" s="78" t="s">
        <v>1565</v>
      </c>
      <c r="C546" s="54" t="s">
        <v>18</v>
      </c>
      <c r="D546" s="224">
        <v>2018.01</v>
      </c>
      <c r="E546" s="55" t="s">
        <v>1566</v>
      </c>
      <c r="F546" s="56">
        <v>200</v>
      </c>
      <c r="G546" s="56">
        <v>289</v>
      </c>
      <c r="H546" s="57" t="s">
        <v>4</v>
      </c>
      <c r="I546" s="58" t="s">
        <v>53</v>
      </c>
      <c r="J546" s="46"/>
    </row>
    <row r="547" spans="1:10" ht="33" customHeight="1" x14ac:dyDescent="0.2">
      <c r="A547" s="21">
        <f t="shared" si="18"/>
        <v>525</v>
      </c>
      <c r="B547" s="54" t="s">
        <v>1567</v>
      </c>
      <c r="C547" s="54" t="s">
        <v>18</v>
      </c>
      <c r="D547" s="224">
        <v>2018.01</v>
      </c>
      <c r="E547" s="55" t="s">
        <v>1568</v>
      </c>
      <c r="F547" s="74">
        <v>201</v>
      </c>
      <c r="G547" s="56">
        <v>427</v>
      </c>
      <c r="H547" s="75" t="s">
        <v>4</v>
      </c>
      <c r="I547" s="58" t="s">
        <v>53</v>
      </c>
      <c r="J547" s="46"/>
    </row>
    <row r="548" spans="1:10" ht="33" customHeight="1" x14ac:dyDescent="0.2">
      <c r="A548" s="21">
        <f t="shared" si="18"/>
        <v>526</v>
      </c>
      <c r="B548" s="130" t="s">
        <v>1569</v>
      </c>
      <c r="C548" s="28" t="s">
        <v>18</v>
      </c>
      <c r="D548" s="255">
        <v>2018.03</v>
      </c>
      <c r="E548" s="59" t="s">
        <v>86</v>
      </c>
      <c r="F548" s="56">
        <v>893</v>
      </c>
      <c r="G548" s="60">
        <v>1559</v>
      </c>
      <c r="H548" s="57" t="s">
        <v>2</v>
      </c>
      <c r="I548" s="140" t="s">
        <v>1570</v>
      </c>
      <c r="J548" s="46"/>
    </row>
    <row r="549" spans="1:10" ht="33" customHeight="1" x14ac:dyDescent="0.2">
      <c r="A549" s="21">
        <f t="shared" si="18"/>
        <v>527</v>
      </c>
      <c r="B549" s="78" t="s">
        <v>1571</v>
      </c>
      <c r="C549" s="23" t="s">
        <v>561</v>
      </c>
      <c r="D549" s="224">
        <v>2018.04</v>
      </c>
      <c r="E549" s="81" t="s">
        <v>510</v>
      </c>
      <c r="F549" s="56">
        <v>669</v>
      </c>
      <c r="G549" s="56">
        <v>1549</v>
      </c>
      <c r="H549" s="57" t="s">
        <v>4</v>
      </c>
      <c r="I549" s="58" t="s">
        <v>1570</v>
      </c>
      <c r="J549" s="46"/>
    </row>
    <row r="550" spans="1:10" ht="33" customHeight="1" x14ac:dyDescent="0.2">
      <c r="A550" s="21">
        <f t="shared" si="18"/>
        <v>528</v>
      </c>
      <c r="B550" s="54" t="s">
        <v>1572</v>
      </c>
      <c r="C550" s="54" t="s">
        <v>18</v>
      </c>
      <c r="D550" s="224">
        <v>2018.06</v>
      </c>
      <c r="E550" s="55" t="s">
        <v>1573</v>
      </c>
      <c r="F550" s="56">
        <v>960</v>
      </c>
      <c r="G550" s="56">
        <v>1725</v>
      </c>
      <c r="H550" s="57" t="s">
        <v>4</v>
      </c>
      <c r="I550" s="58" t="s">
        <v>1007</v>
      </c>
      <c r="J550" s="46"/>
    </row>
    <row r="551" spans="1:10" ht="33" customHeight="1" x14ac:dyDescent="0.2">
      <c r="A551" s="21">
        <f t="shared" si="18"/>
        <v>529</v>
      </c>
      <c r="B551" s="83" t="s">
        <v>1574</v>
      </c>
      <c r="C551" s="89" t="s">
        <v>561</v>
      </c>
      <c r="D551" s="257">
        <v>2018.07</v>
      </c>
      <c r="E551" s="84" t="s">
        <v>1575</v>
      </c>
      <c r="F551" s="85">
        <v>1584</v>
      </c>
      <c r="G551" s="85">
        <v>3562</v>
      </c>
      <c r="H551" s="86" t="s">
        <v>859</v>
      </c>
      <c r="I551" s="87" t="s">
        <v>1570</v>
      </c>
      <c r="J551" s="72"/>
    </row>
    <row r="552" spans="1:10" ht="33" customHeight="1" x14ac:dyDescent="0.2">
      <c r="A552" s="21">
        <f t="shared" si="18"/>
        <v>530</v>
      </c>
      <c r="B552" s="83" t="s">
        <v>1576</v>
      </c>
      <c r="C552" s="95" t="s">
        <v>561</v>
      </c>
      <c r="D552" s="257">
        <v>2018.07</v>
      </c>
      <c r="E552" s="84" t="s">
        <v>1577</v>
      </c>
      <c r="F552" s="85">
        <v>3299</v>
      </c>
      <c r="G552" s="85">
        <v>7688</v>
      </c>
      <c r="H552" s="86" t="s">
        <v>3</v>
      </c>
      <c r="I552" s="87" t="s">
        <v>1578</v>
      </c>
      <c r="J552" s="72"/>
    </row>
    <row r="553" spans="1:10" ht="33" customHeight="1" x14ac:dyDescent="0.2">
      <c r="A553" s="21">
        <f t="shared" si="18"/>
        <v>531</v>
      </c>
      <c r="B553" s="54" t="s">
        <v>1579</v>
      </c>
      <c r="C553" s="66" t="s">
        <v>18</v>
      </c>
      <c r="D553" s="224">
        <v>2018.09</v>
      </c>
      <c r="E553" s="55" t="s">
        <v>560</v>
      </c>
      <c r="F553" s="93">
        <v>772</v>
      </c>
      <c r="G553" s="93">
        <v>1769</v>
      </c>
      <c r="H553" s="57" t="s">
        <v>43</v>
      </c>
      <c r="I553" s="94" t="s">
        <v>53</v>
      </c>
      <c r="J553" s="46"/>
    </row>
    <row r="554" spans="1:10" ht="33" customHeight="1" x14ac:dyDescent="0.2">
      <c r="A554" s="21">
        <f t="shared" si="18"/>
        <v>532</v>
      </c>
      <c r="B554" s="54" t="s">
        <v>1580</v>
      </c>
      <c r="C554" s="61" t="s">
        <v>18</v>
      </c>
      <c r="D554" s="224">
        <v>2018.09</v>
      </c>
      <c r="E554" s="55" t="s">
        <v>1581</v>
      </c>
      <c r="F554" s="93">
        <v>593</v>
      </c>
      <c r="G554" s="93">
        <v>1264</v>
      </c>
      <c r="H554" s="57" t="s">
        <v>42</v>
      </c>
      <c r="I554" s="94" t="s">
        <v>53</v>
      </c>
      <c r="J554" s="46" t="s">
        <v>1582</v>
      </c>
    </row>
    <row r="555" spans="1:10" ht="33" customHeight="1" x14ac:dyDescent="0.2">
      <c r="A555" s="21">
        <f t="shared" si="18"/>
        <v>533</v>
      </c>
      <c r="B555" s="78" t="s">
        <v>1583</v>
      </c>
      <c r="C555" s="61" t="s">
        <v>18</v>
      </c>
      <c r="D555" s="224">
        <v>2018.09</v>
      </c>
      <c r="E555" s="55" t="s">
        <v>1584</v>
      </c>
      <c r="F555" s="93">
        <v>766</v>
      </c>
      <c r="G555" s="93">
        <v>1566</v>
      </c>
      <c r="H555" s="86" t="s">
        <v>4</v>
      </c>
      <c r="I555" s="94" t="s">
        <v>53</v>
      </c>
      <c r="J555" s="46"/>
    </row>
    <row r="556" spans="1:10" ht="33" customHeight="1" x14ac:dyDescent="0.2">
      <c r="A556" s="21">
        <f t="shared" si="18"/>
        <v>534</v>
      </c>
      <c r="B556" s="78" t="s">
        <v>1585</v>
      </c>
      <c r="C556" s="89" t="s">
        <v>561</v>
      </c>
      <c r="D556" s="224">
        <v>2018.09</v>
      </c>
      <c r="E556" s="96" t="s">
        <v>1586</v>
      </c>
      <c r="F556" s="97">
        <v>1281</v>
      </c>
      <c r="G556" s="93">
        <v>2895</v>
      </c>
      <c r="H556" s="86" t="s">
        <v>4</v>
      </c>
      <c r="I556" s="94" t="s">
        <v>53</v>
      </c>
      <c r="J556" s="46"/>
    </row>
    <row r="557" spans="1:10" ht="33" customHeight="1" x14ac:dyDescent="0.2">
      <c r="A557" s="21">
        <f t="shared" si="18"/>
        <v>535</v>
      </c>
      <c r="B557" s="78" t="s">
        <v>1587</v>
      </c>
      <c r="C557" s="95" t="s">
        <v>561</v>
      </c>
      <c r="D557" s="224" t="s">
        <v>562</v>
      </c>
      <c r="E557" s="81" t="s">
        <v>1588</v>
      </c>
      <c r="F557" s="56">
        <v>231</v>
      </c>
      <c r="G557" s="56">
        <v>790</v>
      </c>
      <c r="H557" s="57" t="s">
        <v>1183</v>
      </c>
      <c r="I557" s="58" t="s">
        <v>1589</v>
      </c>
      <c r="J557" s="46"/>
    </row>
    <row r="558" spans="1:10" ht="33" customHeight="1" x14ac:dyDescent="0.2">
      <c r="A558" s="21">
        <f t="shared" si="18"/>
        <v>536</v>
      </c>
      <c r="B558" s="165" t="s">
        <v>1590</v>
      </c>
      <c r="C558" s="89" t="s">
        <v>561</v>
      </c>
      <c r="D558" s="255">
        <v>2018.11</v>
      </c>
      <c r="E558" s="59" t="s">
        <v>1591</v>
      </c>
      <c r="F558" s="258">
        <v>578</v>
      </c>
      <c r="G558" s="258">
        <v>1089</v>
      </c>
      <c r="H558" s="141" t="s">
        <v>4</v>
      </c>
      <c r="I558" s="259" t="s">
        <v>1578</v>
      </c>
      <c r="J558" s="46"/>
    </row>
    <row r="559" spans="1:10" ht="33" customHeight="1" x14ac:dyDescent="0.2">
      <c r="A559" s="21">
        <f t="shared" si="18"/>
        <v>537</v>
      </c>
      <c r="B559" s="54" t="s">
        <v>1592</v>
      </c>
      <c r="C559" s="48" t="s">
        <v>561</v>
      </c>
      <c r="D559" s="224">
        <v>2018.11</v>
      </c>
      <c r="E559" s="55" t="s">
        <v>1591</v>
      </c>
      <c r="F559" s="93">
        <v>275</v>
      </c>
      <c r="G559" s="93">
        <v>559</v>
      </c>
      <c r="H559" s="86" t="s">
        <v>4</v>
      </c>
      <c r="I559" s="94" t="s">
        <v>1589</v>
      </c>
      <c r="J559" s="46"/>
    </row>
    <row r="560" spans="1:10" ht="33" customHeight="1" x14ac:dyDescent="0.2">
      <c r="A560" s="21">
        <f t="shared" si="18"/>
        <v>538</v>
      </c>
      <c r="B560" s="54" t="s">
        <v>1593</v>
      </c>
      <c r="C560" s="48" t="s">
        <v>561</v>
      </c>
      <c r="D560" s="224">
        <v>2018.11</v>
      </c>
      <c r="E560" s="55" t="s">
        <v>1594</v>
      </c>
      <c r="F560" s="93">
        <v>1058</v>
      </c>
      <c r="G560" s="93">
        <v>1538</v>
      </c>
      <c r="H560" s="86" t="s">
        <v>4</v>
      </c>
      <c r="I560" s="94" t="s">
        <v>1589</v>
      </c>
      <c r="J560" s="46" t="s">
        <v>1595</v>
      </c>
    </row>
    <row r="561" spans="1:10" ht="33" customHeight="1" x14ac:dyDescent="0.2">
      <c r="A561" s="21">
        <f t="shared" si="18"/>
        <v>539</v>
      </c>
      <c r="B561" s="78" t="s">
        <v>1596</v>
      </c>
      <c r="C561" s="89" t="s">
        <v>561</v>
      </c>
      <c r="D561" s="224">
        <v>2018.11</v>
      </c>
      <c r="E561" s="96" t="s">
        <v>1597</v>
      </c>
      <c r="F561" s="97">
        <v>237</v>
      </c>
      <c r="G561" s="93">
        <v>622</v>
      </c>
      <c r="H561" s="57" t="s">
        <v>1183</v>
      </c>
      <c r="I561" s="94" t="s">
        <v>1589</v>
      </c>
      <c r="J561" s="46"/>
    </row>
    <row r="562" spans="1:10" ht="33" customHeight="1" x14ac:dyDescent="0.2">
      <c r="A562" s="21">
        <f t="shared" si="18"/>
        <v>540</v>
      </c>
      <c r="B562" s="54" t="s">
        <v>1598</v>
      </c>
      <c r="C562" s="89" t="s">
        <v>18</v>
      </c>
      <c r="D562" s="224">
        <v>2018.12</v>
      </c>
      <c r="E562" s="96" t="s">
        <v>567</v>
      </c>
      <c r="F562" s="56">
        <v>20</v>
      </c>
      <c r="G562" s="56">
        <v>20</v>
      </c>
      <c r="H562" s="86" t="s">
        <v>4</v>
      </c>
      <c r="I562" s="94" t="s">
        <v>35</v>
      </c>
    </row>
    <row r="563" spans="1:10" ht="33" customHeight="1" x14ac:dyDescent="0.2">
      <c r="A563" s="21">
        <f t="shared" si="18"/>
        <v>541</v>
      </c>
      <c r="B563" s="54" t="s">
        <v>1599</v>
      </c>
      <c r="C563" s="89" t="s">
        <v>18</v>
      </c>
      <c r="D563" s="224">
        <v>2018.12</v>
      </c>
      <c r="E563" s="96" t="s">
        <v>567</v>
      </c>
      <c r="F563" s="56">
        <v>431</v>
      </c>
      <c r="G563" s="56">
        <v>853</v>
      </c>
      <c r="H563" s="86" t="s">
        <v>4</v>
      </c>
      <c r="I563" s="94" t="s">
        <v>35</v>
      </c>
    </row>
    <row r="564" spans="1:10" ht="33" customHeight="1" x14ac:dyDescent="0.2">
      <c r="A564" s="21">
        <f t="shared" si="18"/>
        <v>542</v>
      </c>
      <c r="B564" s="54" t="s">
        <v>575</v>
      </c>
      <c r="C564" s="95" t="s">
        <v>18</v>
      </c>
      <c r="D564" s="224">
        <v>2018.12</v>
      </c>
      <c r="E564" s="88" t="s">
        <v>85</v>
      </c>
      <c r="F564" s="56">
        <v>364</v>
      </c>
      <c r="G564" s="56">
        <v>670</v>
      </c>
      <c r="H564" s="98" t="s">
        <v>938</v>
      </c>
      <c r="I564" s="94" t="s">
        <v>35</v>
      </c>
    </row>
    <row r="565" spans="1:10" ht="33" customHeight="1" x14ac:dyDescent="0.2">
      <c r="A565" s="21">
        <f t="shared" si="18"/>
        <v>543</v>
      </c>
      <c r="B565" s="54" t="s">
        <v>1600</v>
      </c>
      <c r="C565" s="89" t="s">
        <v>561</v>
      </c>
      <c r="D565" s="224">
        <v>2018.12</v>
      </c>
      <c r="E565" s="96" t="s">
        <v>580</v>
      </c>
      <c r="F565" s="56">
        <v>2023</v>
      </c>
      <c r="G565" s="56">
        <v>4537</v>
      </c>
      <c r="H565" s="98" t="s">
        <v>938</v>
      </c>
      <c r="I565" s="94" t="s">
        <v>35</v>
      </c>
    </row>
    <row r="566" spans="1:10" ht="33" customHeight="1" x14ac:dyDescent="0.2">
      <c r="A566" s="21">
        <f t="shared" si="18"/>
        <v>544</v>
      </c>
      <c r="B566" s="54" t="s">
        <v>1600</v>
      </c>
      <c r="C566" s="95" t="s">
        <v>561</v>
      </c>
      <c r="D566" s="224">
        <v>2018.12</v>
      </c>
      <c r="E566" s="96" t="s">
        <v>580</v>
      </c>
      <c r="F566" s="56">
        <v>91</v>
      </c>
      <c r="G566" s="56">
        <v>399</v>
      </c>
      <c r="H566" s="98" t="s">
        <v>938</v>
      </c>
      <c r="I566" s="94" t="s">
        <v>35</v>
      </c>
    </row>
    <row r="567" spans="1:10" ht="33" customHeight="1" x14ac:dyDescent="0.2">
      <c r="A567" s="21">
        <f t="shared" si="18"/>
        <v>545</v>
      </c>
      <c r="B567" s="54" t="s">
        <v>572</v>
      </c>
      <c r="C567" s="95" t="s">
        <v>561</v>
      </c>
      <c r="D567" s="224">
        <v>2018.12</v>
      </c>
      <c r="E567" s="96" t="s">
        <v>216</v>
      </c>
      <c r="F567" s="56">
        <v>677</v>
      </c>
      <c r="G567" s="56">
        <v>1445</v>
      </c>
      <c r="H567" s="98" t="s">
        <v>957</v>
      </c>
      <c r="I567" s="94" t="s">
        <v>35</v>
      </c>
    </row>
    <row r="568" spans="1:10" ht="33" customHeight="1" x14ac:dyDescent="0.2">
      <c r="A568" s="21">
        <f t="shared" si="18"/>
        <v>546</v>
      </c>
      <c r="B568" s="47" t="s">
        <v>583</v>
      </c>
      <c r="C568" s="23" t="s">
        <v>18</v>
      </c>
      <c r="D568" s="260">
        <v>2019.01</v>
      </c>
      <c r="E568" s="48" t="s">
        <v>584</v>
      </c>
      <c r="F568" s="176">
        <v>1555</v>
      </c>
      <c r="G568" s="176">
        <v>2880</v>
      </c>
      <c r="H568" s="86" t="s">
        <v>4</v>
      </c>
      <c r="I568" s="178" t="s">
        <v>35</v>
      </c>
      <c r="J568" s="46"/>
    </row>
    <row r="569" spans="1:10" ht="33" customHeight="1" x14ac:dyDescent="0.2">
      <c r="A569" s="21">
        <f t="shared" si="18"/>
        <v>547</v>
      </c>
      <c r="B569" s="47" t="s">
        <v>1601</v>
      </c>
      <c r="C569" s="23" t="s">
        <v>18</v>
      </c>
      <c r="D569" s="260">
        <v>2019.02</v>
      </c>
      <c r="E569" s="47" t="s">
        <v>1602</v>
      </c>
      <c r="F569" s="182">
        <v>191</v>
      </c>
      <c r="G569" s="182">
        <v>448</v>
      </c>
      <c r="H569" s="183" t="s">
        <v>1179</v>
      </c>
      <c r="I569" s="184" t="s">
        <v>35</v>
      </c>
    </row>
    <row r="570" spans="1:10" ht="33" customHeight="1" x14ac:dyDescent="0.2">
      <c r="A570" s="21">
        <f t="shared" si="18"/>
        <v>548</v>
      </c>
      <c r="B570" s="54" t="s">
        <v>1603</v>
      </c>
      <c r="C570" s="89" t="s">
        <v>561</v>
      </c>
      <c r="D570" s="224">
        <v>2019.04</v>
      </c>
      <c r="E570" s="96" t="s">
        <v>621</v>
      </c>
      <c r="F570" s="56">
        <v>525</v>
      </c>
      <c r="G570" s="56">
        <v>1028</v>
      </c>
      <c r="H570" s="183" t="s">
        <v>1179</v>
      </c>
      <c r="I570" s="94" t="s">
        <v>53</v>
      </c>
    </row>
    <row r="571" spans="1:10" ht="33" customHeight="1" x14ac:dyDescent="0.2">
      <c r="A571" s="21">
        <f t="shared" si="18"/>
        <v>549</v>
      </c>
      <c r="B571" s="54" t="s">
        <v>1604</v>
      </c>
      <c r="C571" s="48" t="s">
        <v>561</v>
      </c>
      <c r="D571" s="224">
        <v>2019.05</v>
      </c>
      <c r="E571" s="96" t="s">
        <v>617</v>
      </c>
      <c r="F571" s="56">
        <v>373</v>
      </c>
      <c r="G571" s="56">
        <v>763</v>
      </c>
      <c r="H571" s="183" t="s">
        <v>1179</v>
      </c>
      <c r="I571" s="94" t="s">
        <v>53</v>
      </c>
    </row>
    <row r="572" spans="1:10" ht="33" customHeight="1" x14ac:dyDescent="0.2">
      <c r="A572" s="21">
        <f t="shared" si="18"/>
        <v>550</v>
      </c>
      <c r="B572" s="54" t="s">
        <v>1605</v>
      </c>
      <c r="C572" s="23" t="s">
        <v>561</v>
      </c>
      <c r="D572" s="224">
        <v>2019.05</v>
      </c>
      <c r="E572" s="96" t="s">
        <v>639</v>
      </c>
      <c r="F572" s="56">
        <v>306</v>
      </c>
      <c r="G572" s="56">
        <v>523</v>
      </c>
      <c r="H572" s="98" t="s">
        <v>43</v>
      </c>
      <c r="I572" s="94" t="s">
        <v>53</v>
      </c>
    </row>
    <row r="573" spans="1:10" ht="33" customHeight="1" x14ac:dyDescent="0.2">
      <c r="A573" s="21">
        <f t="shared" si="18"/>
        <v>551</v>
      </c>
      <c r="B573" s="130" t="s">
        <v>1606</v>
      </c>
      <c r="C573" s="95" t="s">
        <v>18</v>
      </c>
      <c r="D573" s="255">
        <v>2019.06</v>
      </c>
      <c r="E573" s="168" t="s">
        <v>648</v>
      </c>
      <c r="F573" s="60">
        <v>1838</v>
      </c>
      <c r="G573" s="60">
        <v>5183</v>
      </c>
      <c r="H573" s="261" t="s">
        <v>1399</v>
      </c>
      <c r="I573" s="259" t="s">
        <v>35</v>
      </c>
      <c r="J573" s="27" t="s">
        <v>1070</v>
      </c>
    </row>
    <row r="574" spans="1:10" ht="33" customHeight="1" x14ac:dyDescent="0.2">
      <c r="A574" s="21">
        <f t="shared" si="18"/>
        <v>552</v>
      </c>
      <c r="B574" s="54" t="s">
        <v>1607</v>
      </c>
      <c r="C574" s="95" t="s">
        <v>561</v>
      </c>
      <c r="D574" s="224">
        <v>2019.06</v>
      </c>
      <c r="E574" s="96" t="s">
        <v>584</v>
      </c>
      <c r="F574" s="56">
        <v>824</v>
      </c>
      <c r="G574" s="56">
        <v>1512</v>
      </c>
      <c r="H574" s="98" t="s">
        <v>619</v>
      </c>
      <c r="I574" s="94" t="s">
        <v>35</v>
      </c>
    </row>
    <row r="575" spans="1:10" ht="33" customHeight="1" x14ac:dyDescent="0.2">
      <c r="A575" s="21">
        <f t="shared" si="18"/>
        <v>553</v>
      </c>
      <c r="B575" s="54" t="s">
        <v>1608</v>
      </c>
      <c r="C575" s="89" t="s">
        <v>18</v>
      </c>
      <c r="D575" s="255">
        <v>2019.07</v>
      </c>
      <c r="E575" s="96" t="s">
        <v>617</v>
      </c>
      <c r="F575" s="56">
        <v>254</v>
      </c>
      <c r="G575" s="56">
        <v>539</v>
      </c>
      <c r="H575" s="183" t="s">
        <v>1179</v>
      </c>
      <c r="I575" s="94" t="s">
        <v>35</v>
      </c>
    </row>
    <row r="576" spans="1:10" ht="33" customHeight="1" x14ac:dyDescent="0.2">
      <c r="A576" s="21">
        <f t="shared" si="18"/>
        <v>554</v>
      </c>
      <c r="B576" s="54" t="s">
        <v>1609</v>
      </c>
      <c r="C576" s="89" t="s">
        <v>561</v>
      </c>
      <c r="D576" s="224">
        <v>2019.07</v>
      </c>
      <c r="E576" s="96" t="s">
        <v>658</v>
      </c>
      <c r="F576" s="56">
        <v>1674</v>
      </c>
      <c r="G576" s="56">
        <v>4463</v>
      </c>
      <c r="H576" s="183" t="s">
        <v>1179</v>
      </c>
      <c r="I576" s="94" t="s">
        <v>53</v>
      </c>
    </row>
    <row r="577" spans="1:238" ht="33" customHeight="1" x14ac:dyDescent="0.2">
      <c r="A577" s="21">
        <f t="shared" si="18"/>
        <v>555</v>
      </c>
      <c r="B577" s="54" t="s">
        <v>1610</v>
      </c>
      <c r="C577" s="89" t="s">
        <v>18</v>
      </c>
      <c r="D577" s="255">
        <v>2019.08</v>
      </c>
      <c r="E577" s="96" t="s">
        <v>551</v>
      </c>
      <c r="F577" s="56">
        <v>444</v>
      </c>
      <c r="G577" s="56">
        <v>854</v>
      </c>
      <c r="H577" s="98" t="s">
        <v>619</v>
      </c>
      <c r="I577" s="94" t="s">
        <v>35</v>
      </c>
      <c r="J577" s="154"/>
    </row>
    <row r="578" spans="1:238" ht="33" customHeight="1" x14ac:dyDescent="0.2">
      <c r="A578" s="21">
        <f t="shared" si="18"/>
        <v>556</v>
      </c>
      <c r="B578" s="54" t="s">
        <v>1611</v>
      </c>
      <c r="C578" s="95" t="s">
        <v>561</v>
      </c>
      <c r="D578" s="224">
        <v>2019.08</v>
      </c>
      <c r="E578" s="96" t="s">
        <v>669</v>
      </c>
      <c r="F578" s="56">
        <v>2330</v>
      </c>
      <c r="G578" s="56">
        <v>5953</v>
      </c>
      <c r="H578" s="183" t="s">
        <v>1179</v>
      </c>
      <c r="I578" s="94" t="s">
        <v>35</v>
      </c>
      <c r="J578" s="154"/>
    </row>
    <row r="579" spans="1:238" ht="33" customHeight="1" x14ac:dyDescent="0.2">
      <c r="A579" s="21">
        <f t="shared" si="18"/>
        <v>557</v>
      </c>
      <c r="B579" s="54" t="s">
        <v>1612</v>
      </c>
      <c r="C579" s="89" t="s">
        <v>561</v>
      </c>
      <c r="D579" s="255">
        <v>2019.08</v>
      </c>
      <c r="E579" s="96" t="s">
        <v>670</v>
      </c>
      <c r="F579" s="56">
        <v>886</v>
      </c>
      <c r="G579" s="56">
        <v>1900</v>
      </c>
      <c r="H579" s="183" t="s">
        <v>1179</v>
      </c>
      <c r="I579" s="94" t="s">
        <v>35</v>
      </c>
      <c r="J579" s="154"/>
    </row>
    <row r="580" spans="1:238" ht="33" customHeight="1" x14ac:dyDescent="0.2">
      <c r="A580" s="21">
        <f t="shared" si="18"/>
        <v>558</v>
      </c>
      <c r="B580" s="54" t="s">
        <v>720</v>
      </c>
      <c r="C580" s="95" t="s">
        <v>561</v>
      </c>
      <c r="D580" s="224">
        <v>2019.12</v>
      </c>
      <c r="E580" s="96" t="s">
        <v>551</v>
      </c>
      <c r="F580" s="56">
        <v>369</v>
      </c>
      <c r="G580" s="56">
        <v>785</v>
      </c>
      <c r="H580" s="98" t="s">
        <v>1179</v>
      </c>
      <c r="I580" s="94" t="s">
        <v>53</v>
      </c>
    </row>
    <row r="581" spans="1:238" ht="33" customHeight="1" x14ac:dyDescent="0.2">
      <c r="A581" s="21">
        <f t="shared" si="18"/>
        <v>559</v>
      </c>
      <c r="B581" s="54" t="s">
        <v>1613</v>
      </c>
      <c r="C581" s="48" t="s">
        <v>561</v>
      </c>
      <c r="D581" s="255">
        <v>2019.12</v>
      </c>
      <c r="E581" s="96" t="s">
        <v>716</v>
      </c>
      <c r="F581" s="56">
        <v>721</v>
      </c>
      <c r="G581" s="56">
        <v>1465</v>
      </c>
      <c r="H581" s="98" t="s">
        <v>43</v>
      </c>
      <c r="I581" s="94" t="s">
        <v>53</v>
      </c>
      <c r="J581" s="27" t="s">
        <v>1045</v>
      </c>
    </row>
    <row r="582" spans="1:238" ht="33" customHeight="1" x14ac:dyDescent="0.2">
      <c r="A582" s="21">
        <f t="shared" si="18"/>
        <v>560</v>
      </c>
      <c r="B582" s="47" t="s">
        <v>1614</v>
      </c>
      <c r="C582" s="23" t="s">
        <v>561</v>
      </c>
      <c r="D582" s="223">
        <v>2020.07</v>
      </c>
      <c r="E582" s="48" t="s">
        <v>633</v>
      </c>
      <c r="F582" s="49">
        <v>1938</v>
      </c>
      <c r="G582" s="49">
        <v>4566</v>
      </c>
      <c r="H582" s="98" t="s">
        <v>1179</v>
      </c>
      <c r="I582" s="51" t="s">
        <v>53</v>
      </c>
      <c r="J582" s="27" t="s">
        <v>1045</v>
      </c>
    </row>
    <row r="583" spans="1:238" ht="33" customHeight="1" x14ac:dyDescent="0.2">
      <c r="A583" s="21">
        <f t="shared" si="18"/>
        <v>561</v>
      </c>
      <c r="B583" s="216" t="s">
        <v>1615</v>
      </c>
      <c r="C583" s="89" t="s">
        <v>561</v>
      </c>
      <c r="D583" s="220">
        <v>2020.07</v>
      </c>
      <c r="E583" s="48" t="s">
        <v>782</v>
      </c>
      <c r="F583" s="137">
        <v>1332</v>
      </c>
      <c r="G583" s="137">
        <v>2617</v>
      </c>
      <c r="H583" s="262" t="s">
        <v>1179</v>
      </c>
      <c r="I583" s="138" t="s">
        <v>618</v>
      </c>
    </row>
    <row r="584" spans="1:238" ht="33" customHeight="1" x14ac:dyDescent="0.2">
      <c r="A584" s="21">
        <f t="shared" si="18"/>
        <v>562</v>
      </c>
      <c r="B584" s="47" t="s">
        <v>1616</v>
      </c>
      <c r="C584" s="89" t="s">
        <v>561</v>
      </c>
      <c r="D584" s="223">
        <v>2020.07</v>
      </c>
      <c r="E584" s="131" t="s">
        <v>783</v>
      </c>
      <c r="F584" s="49">
        <v>967</v>
      </c>
      <c r="G584" s="49">
        <v>1968</v>
      </c>
      <c r="H584" s="98" t="s">
        <v>1399</v>
      </c>
      <c r="I584" s="51" t="s">
        <v>53</v>
      </c>
      <c r="J584" s="27" t="s">
        <v>1617</v>
      </c>
    </row>
    <row r="585" spans="1:238" ht="33" customHeight="1" x14ac:dyDescent="0.2">
      <c r="A585" s="21">
        <f t="shared" si="18"/>
        <v>563</v>
      </c>
      <c r="B585" s="54" t="s">
        <v>1618</v>
      </c>
      <c r="C585" s="48" t="s">
        <v>561</v>
      </c>
      <c r="D585" s="224">
        <v>2020.08</v>
      </c>
      <c r="E585" s="55" t="s">
        <v>796</v>
      </c>
      <c r="F585" s="56">
        <v>890</v>
      </c>
      <c r="G585" s="56">
        <v>1473</v>
      </c>
      <c r="H585" s="98" t="s">
        <v>1399</v>
      </c>
      <c r="I585" s="58" t="s">
        <v>53</v>
      </c>
      <c r="J585" s="46"/>
    </row>
    <row r="586" spans="1:238" ht="33" customHeight="1" x14ac:dyDescent="0.2">
      <c r="A586" s="21">
        <f t="shared" si="18"/>
        <v>564</v>
      </c>
      <c r="B586" s="47" t="s">
        <v>1619</v>
      </c>
      <c r="C586" s="23" t="s">
        <v>561</v>
      </c>
      <c r="D586" s="223">
        <v>2020.09</v>
      </c>
      <c r="E586" s="48" t="s">
        <v>340</v>
      </c>
      <c r="F586" s="49">
        <v>1711</v>
      </c>
      <c r="G586" s="49">
        <v>3489</v>
      </c>
      <c r="H586" s="98" t="s">
        <v>54</v>
      </c>
      <c r="I586" s="51" t="s">
        <v>53</v>
      </c>
      <c r="J586" s="27" t="s">
        <v>799</v>
      </c>
    </row>
    <row r="587" spans="1:238" ht="33" customHeight="1" x14ac:dyDescent="0.2">
      <c r="A587" s="21">
        <f t="shared" si="18"/>
        <v>565</v>
      </c>
      <c r="B587" s="47" t="s">
        <v>1620</v>
      </c>
      <c r="C587" s="95" t="s">
        <v>561</v>
      </c>
      <c r="D587" s="223" t="s">
        <v>820</v>
      </c>
      <c r="E587" s="48" t="s">
        <v>770</v>
      </c>
      <c r="F587" s="49">
        <v>1938</v>
      </c>
      <c r="G587" s="49">
        <v>5057</v>
      </c>
      <c r="H587" s="98" t="s">
        <v>826</v>
      </c>
      <c r="I587" s="51" t="s">
        <v>53</v>
      </c>
    </row>
    <row r="588" spans="1:238" ht="33" customHeight="1" x14ac:dyDescent="0.2">
      <c r="A588" s="21">
        <f t="shared" si="18"/>
        <v>566</v>
      </c>
      <c r="B588" s="47" t="s">
        <v>1621</v>
      </c>
      <c r="C588" s="95" t="s">
        <v>561</v>
      </c>
      <c r="D588" s="223" t="s">
        <v>820</v>
      </c>
      <c r="E588" s="48" t="s">
        <v>621</v>
      </c>
      <c r="F588" s="49">
        <v>270</v>
      </c>
      <c r="G588" s="49">
        <v>595</v>
      </c>
      <c r="H588" s="50" t="s">
        <v>43</v>
      </c>
      <c r="I588" s="51" t="s">
        <v>53</v>
      </c>
    </row>
    <row r="589" spans="1:238" ht="33" thickBot="1" x14ac:dyDescent="0.25">
      <c r="A589" s="21">
        <f t="shared" si="18"/>
        <v>567</v>
      </c>
      <c r="B589" s="337" t="s">
        <v>2734</v>
      </c>
      <c r="C589" s="337" t="s">
        <v>2749</v>
      </c>
      <c r="D589" s="338">
        <v>2020.12</v>
      </c>
      <c r="E589" s="339" t="s">
        <v>659</v>
      </c>
      <c r="F589" s="340">
        <v>1165</v>
      </c>
      <c r="G589" s="340">
        <v>3507</v>
      </c>
      <c r="H589" s="341" t="s">
        <v>43</v>
      </c>
      <c r="I589" s="342" t="s">
        <v>53</v>
      </c>
      <c r="J589" s="355"/>
    </row>
    <row r="590" spans="1:238" s="27" customFormat="1" ht="33" customHeight="1" x14ac:dyDescent="0.2">
      <c r="A590" s="356" t="s">
        <v>1622</v>
      </c>
      <c r="B590" s="357"/>
      <c r="C590" s="357"/>
      <c r="D590" s="357"/>
      <c r="E590" s="357"/>
      <c r="F590" s="357"/>
      <c r="G590" s="357"/>
      <c r="H590" s="357"/>
      <c r="I590" s="357"/>
      <c r="J590" s="358"/>
      <c r="K590" s="15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</row>
    <row r="591" spans="1:238" s="27" customFormat="1" ht="33" customHeight="1" x14ac:dyDescent="0.2">
      <c r="A591" s="21">
        <f>ROW()-23</f>
        <v>568</v>
      </c>
      <c r="B591" s="28" t="s">
        <v>1623</v>
      </c>
      <c r="C591" s="54" t="s">
        <v>734</v>
      </c>
      <c r="D591" s="233">
        <v>2014.01</v>
      </c>
      <c r="E591" s="52" t="s">
        <v>319</v>
      </c>
      <c r="F591" s="53">
        <v>653</v>
      </c>
      <c r="G591" s="24">
        <v>875</v>
      </c>
      <c r="H591" s="29" t="s">
        <v>1624</v>
      </c>
      <c r="I591" s="26" t="s">
        <v>53</v>
      </c>
      <c r="J591" s="45"/>
      <c r="K591" s="15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</row>
    <row r="592" spans="1:238" s="27" customFormat="1" ht="33" customHeight="1" x14ac:dyDescent="0.2">
      <c r="A592" s="21">
        <f t="shared" ref="A592:A593" si="19">ROW()-23</f>
        <v>569</v>
      </c>
      <c r="B592" s="28" t="s">
        <v>1625</v>
      </c>
      <c r="C592" s="54" t="s">
        <v>752</v>
      </c>
      <c r="D592" s="233" t="s">
        <v>978</v>
      </c>
      <c r="E592" s="30" t="s">
        <v>187</v>
      </c>
      <c r="F592" s="31">
        <v>1653</v>
      </c>
      <c r="G592" s="31">
        <v>2148</v>
      </c>
      <c r="H592" s="32" t="s">
        <v>4</v>
      </c>
      <c r="I592" s="33" t="s">
        <v>53</v>
      </c>
      <c r="J592" s="46"/>
      <c r="K592" s="15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</row>
    <row r="593" spans="1:238" ht="33" customHeight="1" x14ac:dyDescent="0.2">
      <c r="A593" s="21">
        <f t="shared" si="19"/>
        <v>570</v>
      </c>
      <c r="B593" s="54" t="s">
        <v>1626</v>
      </c>
      <c r="C593" s="89" t="s">
        <v>1627</v>
      </c>
      <c r="D593" s="224">
        <v>2020.04</v>
      </c>
      <c r="E593" s="96" t="s">
        <v>746</v>
      </c>
      <c r="F593" s="56">
        <v>2102</v>
      </c>
      <c r="G593" s="56">
        <v>4436</v>
      </c>
      <c r="H593" s="98" t="s">
        <v>905</v>
      </c>
      <c r="I593" s="94" t="s">
        <v>53</v>
      </c>
      <c r="J593" s="27" t="s">
        <v>1628</v>
      </c>
    </row>
    <row r="594" spans="1:238" s="27" customFormat="1" ht="33" customHeight="1" x14ac:dyDescent="0.2">
      <c r="A594" s="356" t="s">
        <v>655</v>
      </c>
      <c r="B594" s="357"/>
      <c r="C594" s="357"/>
      <c r="D594" s="357"/>
      <c r="E594" s="357"/>
      <c r="F594" s="357"/>
      <c r="G594" s="357"/>
      <c r="H594" s="357"/>
      <c r="I594" s="357"/>
      <c r="J594" s="358"/>
      <c r="K594" s="15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</row>
    <row r="595" spans="1:238" s="27" customFormat="1" ht="33" customHeight="1" x14ac:dyDescent="0.2">
      <c r="A595" s="217">
        <f>ROW()-24</f>
        <v>571</v>
      </c>
      <c r="B595" s="28" t="s">
        <v>1629</v>
      </c>
      <c r="C595" s="89" t="s">
        <v>655</v>
      </c>
      <c r="D595" s="233">
        <v>2019.07</v>
      </c>
      <c r="E595" s="111" t="s">
        <v>654</v>
      </c>
      <c r="F595" s="31">
        <v>299</v>
      </c>
      <c r="G595" s="31">
        <v>624</v>
      </c>
      <c r="H595" s="91" t="s">
        <v>619</v>
      </c>
      <c r="I595" s="92" t="s">
        <v>35</v>
      </c>
      <c r="K595" s="15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</row>
    <row r="596" spans="1:238" s="27" customFormat="1" ht="33" customHeight="1" x14ac:dyDescent="0.2">
      <c r="A596" s="356" t="s">
        <v>733</v>
      </c>
      <c r="B596" s="357"/>
      <c r="C596" s="357"/>
      <c r="D596" s="357"/>
      <c r="E596" s="357"/>
      <c r="F596" s="357"/>
      <c r="G596" s="357"/>
      <c r="H596" s="357"/>
      <c r="I596" s="357"/>
      <c r="J596" s="358"/>
      <c r="K596" s="15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</row>
    <row r="597" spans="1:238" s="27" customFormat="1" ht="33" customHeight="1" x14ac:dyDescent="0.2">
      <c r="A597" s="21">
        <f>ROW()-25</f>
        <v>572</v>
      </c>
      <c r="B597" s="22" t="s">
        <v>1630</v>
      </c>
      <c r="C597" s="22" t="s">
        <v>733</v>
      </c>
      <c r="D597" s="233">
        <v>2014.08</v>
      </c>
      <c r="E597" s="23" t="s">
        <v>191</v>
      </c>
      <c r="F597" s="24">
        <v>1695</v>
      </c>
      <c r="G597" s="24">
        <v>2765</v>
      </c>
      <c r="H597" s="29" t="s">
        <v>905</v>
      </c>
      <c r="I597" s="26" t="s">
        <v>1631</v>
      </c>
      <c r="K597" s="15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</row>
    <row r="598" spans="1:238" s="27" customFormat="1" ht="33" customHeight="1" x14ac:dyDescent="0.2">
      <c r="A598" s="21">
        <f t="shared" ref="A598:A600" si="20">ROW()-25</f>
        <v>573</v>
      </c>
      <c r="B598" s="28" t="s">
        <v>1632</v>
      </c>
      <c r="C598" s="54" t="s">
        <v>733</v>
      </c>
      <c r="D598" s="233">
        <v>2015.09</v>
      </c>
      <c r="E598" s="30" t="s">
        <v>133</v>
      </c>
      <c r="F598" s="31">
        <v>499</v>
      </c>
      <c r="G598" s="31">
        <v>956</v>
      </c>
      <c r="H598" s="32" t="s">
        <v>1633</v>
      </c>
      <c r="I598" s="33" t="s">
        <v>70</v>
      </c>
      <c r="J598" s="46" t="s">
        <v>1634</v>
      </c>
      <c r="K598" s="15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</row>
    <row r="599" spans="1:238" s="27" customFormat="1" ht="33" customHeight="1" x14ac:dyDescent="0.2">
      <c r="A599" s="21">
        <f t="shared" si="20"/>
        <v>574</v>
      </c>
      <c r="B599" s="28" t="s">
        <v>1635</v>
      </c>
      <c r="C599" s="28" t="s">
        <v>733</v>
      </c>
      <c r="D599" s="233">
        <v>2015.09</v>
      </c>
      <c r="E599" s="30" t="s">
        <v>499</v>
      </c>
      <c r="F599" s="31">
        <v>836</v>
      </c>
      <c r="G599" s="31">
        <v>1479</v>
      </c>
      <c r="H599" s="32" t="s">
        <v>30</v>
      </c>
      <c r="I599" s="33" t="s">
        <v>53</v>
      </c>
      <c r="J599" s="46"/>
      <c r="K599" s="15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</row>
    <row r="600" spans="1:238" s="27" customFormat="1" ht="33" customHeight="1" x14ac:dyDescent="0.2">
      <c r="A600" s="21">
        <f t="shared" si="20"/>
        <v>575</v>
      </c>
      <c r="B600" s="28" t="s">
        <v>1636</v>
      </c>
      <c r="C600" s="28" t="s">
        <v>733</v>
      </c>
      <c r="D600" s="233" t="s">
        <v>1637</v>
      </c>
      <c r="E600" s="112" t="s">
        <v>75</v>
      </c>
      <c r="F600" s="31">
        <v>194</v>
      </c>
      <c r="G600" s="31">
        <v>368</v>
      </c>
      <c r="H600" s="32" t="s">
        <v>1633</v>
      </c>
      <c r="I600" s="33" t="s">
        <v>1151</v>
      </c>
      <c r="J600" s="46"/>
      <c r="K600" s="15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</row>
    <row r="601" spans="1:238" s="27" customFormat="1" ht="33" customHeight="1" x14ac:dyDescent="0.2">
      <c r="A601" s="356" t="s">
        <v>1638</v>
      </c>
      <c r="B601" s="357"/>
      <c r="C601" s="357"/>
      <c r="D601" s="357"/>
      <c r="E601" s="357"/>
      <c r="F601" s="357"/>
      <c r="G601" s="357"/>
      <c r="H601" s="357"/>
      <c r="I601" s="357"/>
      <c r="J601" s="358"/>
      <c r="K601" s="15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</row>
    <row r="602" spans="1:238" s="27" customFormat="1" ht="33" customHeight="1" x14ac:dyDescent="0.2">
      <c r="A602" s="217">
        <f>ROW()-26</f>
        <v>576</v>
      </c>
      <c r="B602" s="28" t="s">
        <v>1639</v>
      </c>
      <c r="C602" s="28" t="s">
        <v>1638</v>
      </c>
      <c r="D602" s="233">
        <v>2016.09</v>
      </c>
      <c r="E602" s="30" t="s">
        <v>153</v>
      </c>
      <c r="F602" s="31">
        <v>1299</v>
      </c>
      <c r="G602" s="31">
        <v>2547</v>
      </c>
      <c r="H602" s="32" t="s">
        <v>3</v>
      </c>
      <c r="I602" s="33" t="s">
        <v>53</v>
      </c>
      <c r="J602" s="46"/>
      <c r="K602" s="15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</row>
    <row r="603" spans="1:238" s="27" customFormat="1" ht="33" customHeight="1" x14ac:dyDescent="0.2">
      <c r="A603" s="217">
        <f>ROW()-26</f>
        <v>577</v>
      </c>
      <c r="B603" s="28" t="s">
        <v>1640</v>
      </c>
      <c r="C603" s="28" t="s">
        <v>1638</v>
      </c>
      <c r="D603" s="233">
        <v>2016.09</v>
      </c>
      <c r="E603" s="30" t="s">
        <v>153</v>
      </c>
      <c r="F603" s="31">
        <v>1186</v>
      </c>
      <c r="G603" s="31">
        <v>2345</v>
      </c>
      <c r="H603" s="32" t="s">
        <v>3</v>
      </c>
      <c r="I603" s="33" t="s">
        <v>53</v>
      </c>
      <c r="J603" s="46"/>
      <c r="K603" s="15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</row>
    <row r="604" spans="1:238" s="27" customFormat="1" ht="33" customHeight="1" x14ac:dyDescent="0.2">
      <c r="A604" s="356" t="s">
        <v>44</v>
      </c>
      <c r="B604" s="357"/>
      <c r="C604" s="357"/>
      <c r="D604" s="357"/>
      <c r="E604" s="357"/>
      <c r="F604" s="357"/>
      <c r="G604" s="357"/>
      <c r="H604" s="357"/>
      <c r="I604" s="357"/>
      <c r="J604" s="358"/>
      <c r="K604" s="15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</row>
    <row r="605" spans="1:238" s="27" customFormat="1" ht="33" customHeight="1" x14ac:dyDescent="0.2">
      <c r="A605" s="21">
        <f>ROW()-27</f>
        <v>578</v>
      </c>
      <c r="B605" s="22" t="s">
        <v>1641</v>
      </c>
      <c r="C605" s="54" t="s">
        <v>44</v>
      </c>
      <c r="D605" s="233">
        <v>2011.07</v>
      </c>
      <c r="E605" s="23" t="s">
        <v>383</v>
      </c>
      <c r="F605" s="24">
        <v>53</v>
      </c>
      <c r="G605" s="24">
        <v>86</v>
      </c>
      <c r="H605" s="29" t="s">
        <v>1143</v>
      </c>
      <c r="I605" s="26" t="s">
        <v>1642</v>
      </c>
      <c r="K605" s="15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</row>
    <row r="606" spans="1:238" s="27" customFormat="1" ht="33" customHeight="1" x14ac:dyDescent="0.2">
      <c r="A606" s="21">
        <f t="shared" ref="A606:A623" si="21">ROW()-27</f>
        <v>579</v>
      </c>
      <c r="B606" s="28" t="s">
        <v>58</v>
      </c>
      <c r="C606" s="54" t="s">
        <v>44</v>
      </c>
      <c r="D606" s="235">
        <v>2013.02</v>
      </c>
      <c r="E606" s="30" t="s">
        <v>375</v>
      </c>
      <c r="F606" s="31">
        <v>117</v>
      </c>
      <c r="G606" s="31">
        <v>198</v>
      </c>
      <c r="H606" s="29" t="s">
        <v>1155</v>
      </c>
      <c r="I606" s="33" t="s">
        <v>53</v>
      </c>
      <c r="J606" s="46" t="s">
        <v>1634</v>
      </c>
      <c r="K606" s="15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</row>
    <row r="607" spans="1:238" s="27" customFormat="1" ht="33" customHeight="1" x14ac:dyDescent="0.2">
      <c r="A607" s="21">
        <f t="shared" si="21"/>
        <v>580</v>
      </c>
      <c r="B607" s="28" t="s">
        <v>1643</v>
      </c>
      <c r="C607" s="28" t="s">
        <v>44</v>
      </c>
      <c r="D607" s="235">
        <v>2013.09</v>
      </c>
      <c r="E607" s="23" t="s">
        <v>228</v>
      </c>
      <c r="F607" s="24">
        <v>655</v>
      </c>
      <c r="G607" s="24">
        <v>1526</v>
      </c>
      <c r="H607" s="29" t="s">
        <v>905</v>
      </c>
      <c r="I607" s="26" t="s">
        <v>53</v>
      </c>
      <c r="K607" s="15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</row>
    <row r="608" spans="1:238" s="27" customFormat="1" ht="33" customHeight="1" x14ac:dyDescent="0.2">
      <c r="A608" s="21">
        <f t="shared" si="21"/>
        <v>581</v>
      </c>
      <c r="B608" s="28" t="s">
        <v>1644</v>
      </c>
      <c r="C608" s="28" t="s">
        <v>44</v>
      </c>
      <c r="D608" s="233">
        <v>2014.04</v>
      </c>
      <c r="E608" s="52" t="s">
        <v>327</v>
      </c>
      <c r="F608" s="31">
        <v>416</v>
      </c>
      <c r="G608" s="31">
        <v>623</v>
      </c>
      <c r="H608" s="32" t="s">
        <v>5</v>
      </c>
      <c r="I608" s="33" t="s">
        <v>32</v>
      </c>
      <c r="J608" s="46" t="s">
        <v>1252</v>
      </c>
      <c r="K608" s="15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</row>
    <row r="609" spans="1:238" s="27" customFormat="1" ht="33" customHeight="1" x14ac:dyDescent="0.2">
      <c r="A609" s="21">
        <f t="shared" si="21"/>
        <v>582</v>
      </c>
      <c r="B609" s="28" t="s">
        <v>1645</v>
      </c>
      <c r="C609" s="28" t="s">
        <v>44</v>
      </c>
      <c r="D609" s="233">
        <v>2014.05</v>
      </c>
      <c r="E609" s="52" t="s">
        <v>132</v>
      </c>
      <c r="F609" s="53">
        <v>140</v>
      </c>
      <c r="G609" s="24">
        <v>187</v>
      </c>
      <c r="H609" s="29" t="s">
        <v>905</v>
      </c>
      <c r="I609" s="26" t="s">
        <v>1631</v>
      </c>
      <c r="J609" s="27" t="s">
        <v>1634</v>
      </c>
      <c r="K609" s="15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</row>
    <row r="610" spans="1:238" s="27" customFormat="1" ht="33" customHeight="1" x14ac:dyDescent="0.2">
      <c r="A610" s="21">
        <f t="shared" si="21"/>
        <v>583</v>
      </c>
      <c r="B610" s="28" t="s">
        <v>1646</v>
      </c>
      <c r="C610" s="28" t="s">
        <v>44</v>
      </c>
      <c r="D610" s="233">
        <v>2015.03</v>
      </c>
      <c r="E610" s="30" t="s">
        <v>257</v>
      </c>
      <c r="F610" s="31">
        <v>227</v>
      </c>
      <c r="G610" s="31">
        <v>483</v>
      </c>
      <c r="H610" s="29" t="s">
        <v>905</v>
      </c>
      <c r="I610" s="33" t="s">
        <v>53</v>
      </c>
      <c r="J610" s="46"/>
      <c r="K610" s="15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</row>
    <row r="611" spans="1:238" s="27" customFormat="1" ht="33" customHeight="1" x14ac:dyDescent="0.2">
      <c r="A611" s="21">
        <f t="shared" si="21"/>
        <v>584</v>
      </c>
      <c r="B611" s="28" t="s">
        <v>1647</v>
      </c>
      <c r="C611" s="28" t="s">
        <v>44</v>
      </c>
      <c r="D611" s="233">
        <v>2015.05</v>
      </c>
      <c r="E611" s="30" t="s">
        <v>166</v>
      </c>
      <c r="F611" s="31">
        <v>267</v>
      </c>
      <c r="G611" s="31">
        <v>937</v>
      </c>
      <c r="H611" s="32" t="s">
        <v>1648</v>
      </c>
      <c r="I611" s="33" t="s">
        <v>1649</v>
      </c>
      <c r="J611" s="45"/>
      <c r="K611" s="15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</row>
    <row r="612" spans="1:238" s="27" customFormat="1" ht="33" customHeight="1" x14ac:dyDescent="0.2">
      <c r="A612" s="21">
        <f t="shared" si="21"/>
        <v>585</v>
      </c>
      <c r="B612" s="28" t="s">
        <v>1650</v>
      </c>
      <c r="C612" s="28" t="s">
        <v>44</v>
      </c>
      <c r="D612" s="233">
        <v>2015.07</v>
      </c>
      <c r="E612" s="30" t="s">
        <v>280</v>
      </c>
      <c r="F612" s="31">
        <v>444</v>
      </c>
      <c r="G612" s="31">
        <v>952</v>
      </c>
      <c r="H612" s="32" t="s">
        <v>1084</v>
      </c>
      <c r="I612" s="33" t="s">
        <v>1651</v>
      </c>
      <c r="J612" s="46"/>
      <c r="K612" s="15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</row>
    <row r="613" spans="1:238" s="27" customFormat="1" ht="33" customHeight="1" x14ac:dyDescent="0.2">
      <c r="A613" s="21">
        <f t="shared" si="21"/>
        <v>586</v>
      </c>
      <c r="B613" s="28" t="s">
        <v>1652</v>
      </c>
      <c r="C613" s="28" t="s">
        <v>44</v>
      </c>
      <c r="D613" s="233">
        <v>2016.03</v>
      </c>
      <c r="E613" s="30" t="s">
        <v>132</v>
      </c>
      <c r="F613" s="31">
        <v>342</v>
      </c>
      <c r="G613" s="31">
        <v>675</v>
      </c>
      <c r="H613" s="32" t="s">
        <v>986</v>
      </c>
      <c r="I613" s="33" t="s">
        <v>1653</v>
      </c>
      <c r="J613" s="46"/>
      <c r="K613" s="15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</row>
    <row r="614" spans="1:238" s="27" customFormat="1" ht="33" customHeight="1" x14ac:dyDescent="0.2">
      <c r="A614" s="21">
        <f t="shared" si="21"/>
        <v>587</v>
      </c>
      <c r="B614" s="28" t="s">
        <v>1654</v>
      </c>
      <c r="C614" s="28" t="s">
        <v>44</v>
      </c>
      <c r="D614" s="233">
        <v>2017.02</v>
      </c>
      <c r="E614" s="30" t="s">
        <v>151</v>
      </c>
      <c r="F614" s="77">
        <v>167</v>
      </c>
      <c r="G614" s="31">
        <v>432</v>
      </c>
      <c r="H614" s="32" t="s">
        <v>4</v>
      </c>
      <c r="I614" s="33" t="s">
        <v>1649</v>
      </c>
      <c r="J614" s="46"/>
      <c r="K614" s="15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</row>
    <row r="615" spans="1:238" s="27" customFormat="1" ht="33" customHeight="1" x14ac:dyDescent="0.2">
      <c r="A615" s="21">
        <f t="shared" si="21"/>
        <v>588</v>
      </c>
      <c r="B615" s="79" t="s">
        <v>1655</v>
      </c>
      <c r="C615" s="28" t="s">
        <v>44</v>
      </c>
      <c r="D615" s="233">
        <v>2017.04</v>
      </c>
      <c r="E615" s="30" t="s">
        <v>185</v>
      </c>
      <c r="F615" s="31">
        <v>96.5</v>
      </c>
      <c r="G615" s="31">
        <v>184</v>
      </c>
      <c r="H615" s="32" t="s">
        <v>4</v>
      </c>
      <c r="I615" s="263" t="s">
        <v>52</v>
      </c>
      <c r="J615" s="46" t="s">
        <v>1238</v>
      </c>
      <c r="K615" s="15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</row>
    <row r="616" spans="1:238" s="27" customFormat="1" ht="33" customHeight="1" x14ac:dyDescent="0.2">
      <c r="A616" s="21">
        <f t="shared" si="21"/>
        <v>589</v>
      </c>
      <c r="B616" s="79" t="s">
        <v>1656</v>
      </c>
      <c r="C616" s="28" t="s">
        <v>44</v>
      </c>
      <c r="D616" s="233">
        <v>2017.06</v>
      </c>
      <c r="E616" s="30" t="s">
        <v>116</v>
      </c>
      <c r="F616" s="31">
        <v>271</v>
      </c>
      <c r="G616" s="31">
        <v>501</v>
      </c>
      <c r="H616" s="32" t="s">
        <v>3</v>
      </c>
      <c r="I616" s="33" t="s">
        <v>32</v>
      </c>
      <c r="J616" s="46"/>
      <c r="K616" s="15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</row>
    <row r="617" spans="1:238" s="27" customFormat="1" ht="33" customHeight="1" x14ac:dyDescent="0.2">
      <c r="A617" s="21">
        <f t="shared" si="21"/>
        <v>590</v>
      </c>
      <c r="B617" s="79" t="s">
        <v>1657</v>
      </c>
      <c r="C617" s="28" t="s">
        <v>44</v>
      </c>
      <c r="D617" s="233">
        <v>2018.02</v>
      </c>
      <c r="E617" s="30" t="s">
        <v>1658</v>
      </c>
      <c r="F617" s="31">
        <v>295</v>
      </c>
      <c r="G617" s="31">
        <v>525</v>
      </c>
      <c r="H617" s="32" t="s">
        <v>4</v>
      </c>
      <c r="I617" s="33" t="s">
        <v>529</v>
      </c>
      <c r="J617" s="46" t="s">
        <v>1659</v>
      </c>
      <c r="K617" s="15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</row>
    <row r="618" spans="1:238" s="27" customFormat="1" ht="33" customHeight="1" x14ac:dyDescent="0.2">
      <c r="A618" s="21">
        <f t="shared" si="21"/>
        <v>591</v>
      </c>
      <c r="B618" s="28" t="s">
        <v>1660</v>
      </c>
      <c r="C618" s="28" t="s">
        <v>44</v>
      </c>
      <c r="D618" s="233">
        <v>2018.02</v>
      </c>
      <c r="E618" s="30" t="s">
        <v>526</v>
      </c>
      <c r="F618" s="31">
        <v>142</v>
      </c>
      <c r="G618" s="31">
        <v>274</v>
      </c>
      <c r="H618" s="32" t="s">
        <v>3</v>
      </c>
      <c r="I618" s="33" t="s">
        <v>1661</v>
      </c>
      <c r="K618" s="15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</row>
    <row r="619" spans="1:238" s="27" customFormat="1" ht="33" customHeight="1" x14ac:dyDescent="0.2">
      <c r="A619" s="21">
        <f t="shared" si="21"/>
        <v>592</v>
      </c>
      <c r="B619" s="28" t="s">
        <v>1662</v>
      </c>
      <c r="C619" s="54" t="s">
        <v>44</v>
      </c>
      <c r="D619" s="233">
        <v>2018.05</v>
      </c>
      <c r="E619" s="30" t="s">
        <v>1663</v>
      </c>
      <c r="F619" s="31">
        <v>415</v>
      </c>
      <c r="G619" s="31">
        <v>1106</v>
      </c>
      <c r="H619" s="32" t="s">
        <v>3</v>
      </c>
      <c r="I619" s="33" t="s">
        <v>1649</v>
      </c>
      <c r="J619" s="46"/>
      <c r="K619" s="15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</row>
    <row r="620" spans="1:238" ht="33" customHeight="1" x14ac:dyDescent="0.2">
      <c r="A620" s="21">
        <f t="shared" si="21"/>
        <v>593</v>
      </c>
      <c r="B620" s="22" t="s">
        <v>1664</v>
      </c>
      <c r="C620" s="28" t="s">
        <v>44</v>
      </c>
      <c r="D620" s="244">
        <v>2019.02</v>
      </c>
      <c r="E620" s="22" t="s">
        <v>603</v>
      </c>
      <c r="F620" s="119">
        <v>270</v>
      </c>
      <c r="G620" s="119">
        <v>467</v>
      </c>
      <c r="H620" s="120" t="s">
        <v>1665</v>
      </c>
      <c r="I620" s="121" t="s">
        <v>35</v>
      </c>
    </row>
    <row r="621" spans="1:238" ht="33" customHeight="1" x14ac:dyDescent="0.2">
      <c r="A621" s="21">
        <f t="shared" si="21"/>
        <v>594</v>
      </c>
      <c r="B621" s="28" t="s">
        <v>1666</v>
      </c>
      <c r="C621" s="28" t="s">
        <v>44</v>
      </c>
      <c r="D621" s="233">
        <v>2019.09</v>
      </c>
      <c r="E621" s="111" t="s">
        <v>687</v>
      </c>
      <c r="F621" s="31">
        <v>161</v>
      </c>
      <c r="G621" s="31">
        <v>249</v>
      </c>
      <c r="H621" s="120" t="s">
        <v>1667</v>
      </c>
      <c r="I621" s="92" t="s">
        <v>675</v>
      </c>
      <c r="J621" s="27" t="s">
        <v>1668</v>
      </c>
    </row>
    <row r="622" spans="1:238" ht="33" customHeight="1" x14ac:dyDescent="0.2">
      <c r="A622" s="21">
        <f t="shared" si="21"/>
        <v>595</v>
      </c>
      <c r="B622" s="28" t="s">
        <v>1669</v>
      </c>
      <c r="C622" s="28" t="s">
        <v>750</v>
      </c>
      <c r="D622" s="233" t="s">
        <v>1670</v>
      </c>
      <c r="E622" s="111" t="s">
        <v>693</v>
      </c>
      <c r="F622" s="31">
        <v>51</v>
      </c>
      <c r="G622" s="91" t="s">
        <v>1671</v>
      </c>
      <c r="H622" s="120" t="s">
        <v>1667</v>
      </c>
      <c r="I622" s="92" t="s">
        <v>618</v>
      </c>
      <c r="J622" s="27" t="s">
        <v>1238</v>
      </c>
    </row>
    <row r="623" spans="1:238" ht="33" customHeight="1" x14ac:dyDescent="0.2">
      <c r="A623" s="21">
        <f t="shared" si="21"/>
        <v>596</v>
      </c>
      <c r="B623" s="54" t="s">
        <v>749</v>
      </c>
      <c r="C623" s="28" t="s">
        <v>750</v>
      </c>
      <c r="D623" s="224">
        <v>2020.04</v>
      </c>
      <c r="E623" s="96" t="s">
        <v>751</v>
      </c>
      <c r="F623" s="56">
        <v>164</v>
      </c>
      <c r="G623" s="56">
        <v>234</v>
      </c>
      <c r="H623" s="98" t="s">
        <v>43</v>
      </c>
      <c r="I623" s="94" t="s">
        <v>675</v>
      </c>
    </row>
    <row r="624" spans="1:238" ht="33" customHeight="1" x14ac:dyDescent="0.2">
      <c r="A624" s="356" t="s">
        <v>736</v>
      </c>
      <c r="B624" s="357"/>
      <c r="C624" s="357"/>
      <c r="D624" s="357"/>
      <c r="E624" s="357"/>
      <c r="F624" s="357"/>
      <c r="G624" s="357"/>
      <c r="H624" s="357"/>
      <c r="I624" s="357"/>
      <c r="J624" s="358"/>
    </row>
    <row r="625" spans="1:11" ht="33" customHeight="1" x14ac:dyDescent="0.2">
      <c r="A625" s="217">
        <f>ROW()-28</f>
        <v>597</v>
      </c>
      <c r="B625" s="28" t="s">
        <v>1672</v>
      </c>
      <c r="C625" s="28" t="s">
        <v>736</v>
      </c>
      <c r="D625" s="233">
        <v>2017.03</v>
      </c>
      <c r="E625" s="30" t="s">
        <v>150</v>
      </c>
      <c r="F625" s="31">
        <v>857</v>
      </c>
      <c r="G625" s="31">
        <v>1683</v>
      </c>
      <c r="H625" s="32" t="s">
        <v>4</v>
      </c>
      <c r="I625" s="64" t="s">
        <v>53</v>
      </c>
      <c r="J625" s="46"/>
    </row>
    <row r="626" spans="1:11" ht="33" customHeight="1" x14ac:dyDescent="0.2">
      <c r="A626" s="356" t="s">
        <v>1673</v>
      </c>
      <c r="B626" s="357"/>
      <c r="C626" s="357"/>
      <c r="D626" s="357"/>
      <c r="E626" s="357"/>
      <c r="F626" s="357"/>
      <c r="G626" s="357"/>
      <c r="H626" s="357"/>
      <c r="I626" s="357"/>
      <c r="J626" s="358"/>
    </row>
    <row r="627" spans="1:11" ht="33" customHeight="1" x14ac:dyDescent="0.2">
      <c r="A627" s="21">
        <f>ROW()-29</f>
        <v>598</v>
      </c>
      <c r="B627" s="22" t="s">
        <v>1674</v>
      </c>
      <c r="C627" s="54" t="s">
        <v>1675</v>
      </c>
      <c r="D627" s="235">
        <v>2006.04</v>
      </c>
      <c r="E627" s="23" t="s">
        <v>151</v>
      </c>
      <c r="F627" s="24">
        <v>5450</v>
      </c>
      <c r="G627" s="24">
        <v>2840</v>
      </c>
      <c r="H627" s="29" t="s">
        <v>2</v>
      </c>
      <c r="I627" s="26" t="s">
        <v>53</v>
      </c>
    </row>
    <row r="628" spans="1:11" ht="33" customHeight="1" x14ac:dyDescent="0.2">
      <c r="A628" s="21">
        <f t="shared" ref="A628:A670" si="22">ROW()-29</f>
        <v>599</v>
      </c>
      <c r="B628" s="28" t="s">
        <v>1676</v>
      </c>
      <c r="C628" s="28" t="s">
        <v>1673</v>
      </c>
      <c r="D628" s="233">
        <v>2006.09</v>
      </c>
      <c r="E628" s="30" t="s">
        <v>440</v>
      </c>
      <c r="F628" s="31">
        <v>30100</v>
      </c>
      <c r="G628" s="31">
        <v>49666</v>
      </c>
      <c r="H628" s="32" t="s">
        <v>2</v>
      </c>
      <c r="I628" s="26" t="s">
        <v>53</v>
      </c>
      <c r="J628" s="46"/>
    </row>
    <row r="629" spans="1:11" ht="33" customHeight="1" x14ac:dyDescent="0.2">
      <c r="A629" s="21">
        <f t="shared" si="22"/>
        <v>600</v>
      </c>
      <c r="B629" s="28" t="s">
        <v>1677</v>
      </c>
      <c r="C629" s="28" t="s">
        <v>1678</v>
      </c>
      <c r="D629" s="233" t="s">
        <v>1679</v>
      </c>
      <c r="E629" s="30" t="s">
        <v>251</v>
      </c>
      <c r="F629" s="31">
        <v>22452</v>
      </c>
      <c r="G629" s="31">
        <v>41751</v>
      </c>
      <c r="H629" s="32" t="s">
        <v>2</v>
      </c>
      <c r="I629" s="33" t="s">
        <v>53</v>
      </c>
      <c r="J629" s="46"/>
    </row>
    <row r="630" spans="1:11" ht="33" customHeight="1" x14ac:dyDescent="0.2">
      <c r="A630" s="21">
        <f t="shared" si="22"/>
        <v>601</v>
      </c>
      <c r="B630" s="28" t="s">
        <v>1680</v>
      </c>
      <c r="C630" s="28" t="s">
        <v>1681</v>
      </c>
      <c r="D630" s="233">
        <v>2007.12</v>
      </c>
      <c r="E630" s="30" t="s">
        <v>494</v>
      </c>
      <c r="F630" s="31">
        <v>856</v>
      </c>
      <c r="G630" s="31">
        <v>1113</v>
      </c>
      <c r="H630" s="32" t="s">
        <v>4</v>
      </c>
      <c r="I630" s="33" t="s">
        <v>53</v>
      </c>
      <c r="J630" s="46"/>
    </row>
    <row r="631" spans="1:11" s="5" customFormat="1" ht="33" customHeight="1" x14ac:dyDescent="0.2">
      <c r="A631" s="21">
        <f t="shared" si="22"/>
        <v>602</v>
      </c>
      <c r="B631" s="22" t="s">
        <v>1682</v>
      </c>
      <c r="C631" s="28" t="s">
        <v>1673</v>
      </c>
      <c r="D631" s="235">
        <v>2009.04</v>
      </c>
      <c r="E631" s="23" t="s">
        <v>466</v>
      </c>
      <c r="F631" s="24">
        <v>5459</v>
      </c>
      <c r="G631" s="24">
        <v>9511</v>
      </c>
      <c r="H631" s="25" t="s">
        <v>2</v>
      </c>
      <c r="I631" s="26" t="s">
        <v>53</v>
      </c>
      <c r="J631" s="27"/>
      <c r="K631" s="231"/>
    </row>
    <row r="632" spans="1:11" ht="33" customHeight="1" x14ac:dyDescent="0.2">
      <c r="A632" s="21">
        <f t="shared" si="22"/>
        <v>603</v>
      </c>
      <c r="B632" s="22" t="s">
        <v>1683</v>
      </c>
      <c r="C632" s="54" t="s">
        <v>1673</v>
      </c>
      <c r="D632" s="233">
        <v>2009.04</v>
      </c>
      <c r="E632" s="23" t="s">
        <v>467</v>
      </c>
      <c r="F632" s="24">
        <v>2630</v>
      </c>
      <c r="G632" s="24">
        <v>6602</v>
      </c>
      <c r="H632" s="25" t="s">
        <v>2</v>
      </c>
      <c r="I632" s="26" t="s">
        <v>53</v>
      </c>
    </row>
    <row r="633" spans="1:11" s="5" customFormat="1" ht="33" customHeight="1" x14ac:dyDescent="0.2">
      <c r="A633" s="21">
        <f t="shared" si="22"/>
        <v>604</v>
      </c>
      <c r="B633" s="22" t="s">
        <v>1684</v>
      </c>
      <c r="C633" s="28" t="s">
        <v>1673</v>
      </c>
      <c r="D633" s="235">
        <v>2009.11</v>
      </c>
      <c r="E633" s="23" t="s">
        <v>253</v>
      </c>
      <c r="F633" s="24">
        <v>153</v>
      </c>
      <c r="G633" s="24">
        <v>191</v>
      </c>
      <c r="H633" s="29" t="s">
        <v>2</v>
      </c>
      <c r="I633" s="26" t="s">
        <v>53</v>
      </c>
      <c r="J633" s="27"/>
      <c r="K633" s="231"/>
    </row>
    <row r="634" spans="1:11" s="5" customFormat="1" ht="33" customHeight="1" x14ac:dyDescent="0.2">
      <c r="A634" s="21">
        <f t="shared" si="22"/>
        <v>605</v>
      </c>
      <c r="B634" s="22" t="s">
        <v>1685</v>
      </c>
      <c r="C634" s="54" t="s">
        <v>1673</v>
      </c>
      <c r="D634" s="235">
        <v>2009.12</v>
      </c>
      <c r="E634" s="23" t="s">
        <v>475</v>
      </c>
      <c r="F634" s="24">
        <v>19644</v>
      </c>
      <c r="G634" s="24">
        <v>39848</v>
      </c>
      <c r="H634" s="29" t="s">
        <v>2</v>
      </c>
      <c r="I634" s="26" t="s">
        <v>53</v>
      </c>
      <c r="J634" s="27"/>
      <c r="K634" s="231"/>
    </row>
    <row r="635" spans="1:11" s="5" customFormat="1" ht="33" customHeight="1" x14ac:dyDescent="0.2">
      <c r="A635" s="21">
        <f t="shared" si="22"/>
        <v>606</v>
      </c>
      <c r="B635" s="22" t="s">
        <v>1686</v>
      </c>
      <c r="C635" s="28" t="s">
        <v>1687</v>
      </c>
      <c r="D635" s="235">
        <v>2010.01</v>
      </c>
      <c r="E635" s="23" t="s">
        <v>150</v>
      </c>
      <c r="F635" s="24">
        <v>206</v>
      </c>
      <c r="G635" s="24">
        <v>133</v>
      </c>
      <c r="H635" s="29" t="s">
        <v>2</v>
      </c>
      <c r="I635" s="26" t="s">
        <v>53</v>
      </c>
      <c r="J635" s="27"/>
      <c r="K635" s="231"/>
    </row>
    <row r="636" spans="1:11" s="5" customFormat="1" ht="33" customHeight="1" x14ac:dyDescent="0.2">
      <c r="A636" s="21">
        <f t="shared" si="22"/>
        <v>607</v>
      </c>
      <c r="B636" s="22" t="s">
        <v>40</v>
      </c>
      <c r="C636" s="28" t="s">
        <v>1673</v>
      </c>
      <c r="D636" s="233">
        <v>2010.08</v>
      </c>
      <c r="E636" s="23" t="s">
        <v>430</v>
      </c>
      <c r="F636" s="24">
        <v>3512</v>
      </c>
      <c r="G636" s="24">
        <v>3748</v>
      </c>
      <c r="H636" s="29" t="s">
        <v>2</v>
      </c>
      <c r="I636" s="26" t="s">
        <v>53</v>
      </c>
      <c r="J636" s="27"/>
      <c r="K636" s="231"/>
    </row>
    <row r="637" spans="1:11" s="5" customFormat="1" ht="33" customHeight="1" x14ac:dyDescent="0.2">
      <c r="A637" s="21">
        <f t="shared" si="22"/>
        <v>608</v>
      </c>
      <c r="B637" s="22" t="s">
        <v>61</v>
      </c>
      <c r="C637" s="28" t="s">
        <v>1688</v>
      </c>
      <c r="D637" s="233">
        <v>2010.08</v>
      </c>
      <c r="E637" s="23" t="s">
        <v>432</v>
      </c>
      <c r="F637" s="24">
        <v>3209</v>
      </c>
      <c r="G637" s="24">
        <v>4052</v>
      </c>
      <c r="H637" s="29" t="s">
        <v>2</v>
      </c>
      <c r="I637" s="26" t="s">
        <v>53</v>
      </c>
      <c r="J637" s="27"/>
      <c r="K637" s="231"/>
    </row>
    <row r="638" spans="1:11" s="5" customFormat="1" ht="33" customHeight="1" x14ac:dyDescent="0.2">
      <c r="A638" s="21">
        <f t="shared" si="22"/>
        <v>609</v>
      </c>
      <c r="B638" s="22" t="s">
        <v>62</v>
      </c>
      <c r="C638" s="28" t="s">
        <v>1673</v>
      </c>
      <c r="D638" s="233">
        <v>2010.08</v>
      </c>
      <c r="E638" s="23" t="s">
        <v>432</v>
      </c>
      <c r="F638" s="24">
        <v>2549</v>
      </c>
      <c r="G638" s="24">
        <v>3169</v>
      </c>
      <c r="H638" s="29" t="s">
        <v>2</v>
      </c>
      <c r="I638" s="26" t="s">
        <v>53</v>
      </c>
      <c r="J638" s="27"/>
      <c r="K638" s="231"/>
    </row>
    <row r="639" spans="1:11" s="5" customFormat="1" ht="33" customHeight="1" x14ac:dyDescent="0.2">
      <c r="A639" s="21">
        <f t="shared" si="22"/>
        <v>610</v>
      </c>
      <c r="B639" s="22" t="s">
        <v>63</v>
      </c>
      <c r="C639" s="28" t="s">
        <v>1689</v>
      </c>
      <c r="D639" s="233">
        <v>2010.08</v>
      </c>
      <c r="E639" s="23" t="s">
        <v>432</v>
      </c>
      <c r="F639" s="24">
        <v>1180</v>
      </c>
      <c r="G639" s="24">
        <v>1483</v>
      </c>
      <c r="H639" s="29" t="s">
        <v>2</v>
      </c>
      <c r="I639" s="26" t="s">
        <v>53</v>
      </c>
      <c r="J639" s="27"/>
      <c r="K639" s="231"/>
    </row>
    <row r="640" spans="1:11" s="5" customFormat="1" ht="33" customHeight="1" x14ac:dyDescent="0.2">
      <c r="A640" s="21">
        <f t="shared" si="22"/>
        <v>611</v>
      </c>
      <c r="B640" s="22" t="s">
        <v>64</v>
      </c>
      <c r="C640" s="28" t="s">
        <v>1690</v>
      </c>
      <c r="D640" s="233">
        <v>2010.08</v>
      </c>
      <c r="E640" s="23" t="s">
        <v>432</v>
      </c>
      <c r="F640" s="24">
        <v>2551</v>
      </c>
      <c r="G640" s="24">
        <v>1789</v>
      </c>
      <c r="H640" s="29" t="s">
        <v>2</v>
      </c>
      <c r="I640" s="26" t="s">
        <v>53</v>
      </c>
      <c r="J640" s="27"/>
      <c r="K640" s="231"/>
    </row>
    <row r="641" spans="1:11" s="5" customFormat="1" ht="33" customHeight="1" x14ac:dyDescent="0.2">
      <c r="A641" s="21">
        <f t="shared" si="22"/>
        <v>612</v>
      </c>
      <c r="B641" s="22" t="s">
        <v>1691</v>
      </c>
      <c r="C641" s="28" t="s">
        <v>1673</v>
      </c>
      <c r="D641" s="233">
        <v>2010.09</v>
      </c>
      <c r="E641" s="23" t="s">
        <v>434</v>
      </c>
      <c r="F641" s="24">
        <v>26460</v>
      </c>
      <c r="G641" s="24">
        <v>56412</v>
      </c>
      <c r="H641" s="25" t="s">
        <v>4</v>
      </c>
      <c r="I641" s="26" t="s">
        <v>53</v>
      </c>
      <c r="J641" s="127"/>
      <c r="K641" s="231"/>
    </row>
    <row r="642" spans="1:11" s="5" customFormat="1" ht="33" customHeight="1" x14ac:dyDescent="0.2">
      <c r="A642" s="21">
        <f t="shared" si="22"/>
        <v>613</v>
      </c>
      <c r="B642" s="22" t="s">
        <v>1692</v>
      </c>
      <c r="C642" s="54" t="s">
        <v>1687</v>
      </c>
      <c r="D642" s="233">
        <v>2010.11</v>
      </c>
      <c r="E642" s="23" t="s">
        <v>441</v>
      </c>
      <c r="F642" s="24">
        <v>153</v>
      </c>
      <c r="G642" s="24">
        <v>250</v>
      </c>
      <c r="H642" s="152" t="s">
        <v>1665</v>
      </c>
      <c r="I642" s="153" t="s">
        <v>53</v>
      </c>
      <c r="J642" s="127"/>
      <c r="K642" s="231"/>
    </row>
    <row r="643" spans="1:11" s="5" customFormat="1" ht="33" customHeight="1" x14ac:dyDescent="0.2">
      <c r="A643" s="21">
        <f t="shared" si="22"/>
        <v>614</v>
      </c>
      <c r="B643" s="22" t="s">
        <v>1693</v>
      </c>
      <c r="C643" s="28" t="s">
        <v>1673</v>
      </c>
      <c r="D643" s="233">
        <v>2011.06</v>
      </c>
      <c r="E643" s="23" t="s">
        <v>250</v>
      </c>
      <c r="F643" s="24">
        <v>16365</v>
      </c>
      <c r="G643" s="24">
        <v>38530</v>
      </c>
      <c r="H643" s="29" t="s">
        <v>2</v>
      </c>
      <c r="I643" s="26" t="s">
        <v>53</v>
      </c>
      <c r="J643" s="27"/>
      <c r="K643" s="231"/>
    </row>
    <row r="644" spans="1:11" s="5" customFormat="1" ht="33" customHeight="1" x14ac:dyDescent="0.2">
      <c r="A644" s="21">
        <f t="shared" si="22"/>
        <v>615</v>
      </c>
      <c r="B644" s="22" t="s">
        <v>1694</v>
      </c>
      <c r="C644" s="28" t="s">
        <v>1687</v>
      </c>
      <c r="D644" s="233">
        <v>2011.07</v>
      </c>
      <c r="E644" s="23" t="s">
        <v>150</v>
      </c>
      <c r="F644" s="24">
        <v>166</v>
      </c>
      <c r="G644" s="24">
        <v>302</v>
      </c>
      <c r="H644" s="29" t="s">
        <v>1665</v>
      </c>
      <c r="I644" s="26" t="s">
        <v>53</v>
      </c>
      <c r="J644" s="27"/>
      <c r="K644" s="231"/>
    </row>
    <row r="645" spans="1:11" s="5" customFormat="1" ht="33" customHeight="1" x14ac:dyDescent="0.2">
      <c r="A645" s="21">
        <f t="shared" si="22"/>
        <v>616</v>
      </c>
      <c r="B645" s="28" t="s">
        <v>1695</v>
      </c>
      <c r="C645" s="28" t="s">
        <v>1673</v>
      </c>
      <c r="D645" s="235">
        <v>2013.03</v>
      </c>
      <c r="E645" s="23" t="s">
        <v>378</v>
      </c>
      <c r="F645" s="24">
        <v>8195</v>
      </c>
      <c r="G645" s="24">
        <v>19782</v>
      </c>
      <c r="H645" s="29" t="s">
        <v>1696</v>
      </c>
      <c r="I645" s="26" t="s">
        <v>53</v>
      </c>
      <c r="J645" s="27"/>
      <c r="K645" s="231"/>
    </row>
    <row r="646" spans="1:11" s="5" customFormat="1" ht="33" customHeight="1" x14ac:dyDescent="0.2">
      <c r="A646" s="21">
        <f t="shared" si="22"/>
        <v>617</v>
      </c>
      <c r="B646" s="28" t="s">
        <v>1697</v>
      </c>
      <c r="C646" s="54" t="s">
        <v>1673</v>
      </c>
      <c r="D646" s="235">
        <v>2013.03</v>
      </c>
      <c r="E646" s="23" t="s">
        <v>378</v>
      </c>
      <c r="F646" s="24">
        <v>4316</v>
      </c>
      <c r="G646" s="24">
        <v>8892</v>
      </c>
      <c r="H646" s="29" t="s">
        <v>1698</v>
      </c>
      <c r="I646" s="26" t="s">
        <v>53</v>
      </c>
      <c r="J646" s="27"/>
      <c r="K646" s="231"/>
    </row>
    <row r="647" spans="1:11" s="5" customFormat="1" ht="33" customHeight="1" x14ac:dyDescent="0.2">
      <c r="A647" s="21">
        <f t="shared" si="22"/>
        <v>618</v>
      </c>
      <c r="B647" s="28" t="s">
        <v>1699</v>
      </c>
      <c r="C647" s="54" t="s">
        <v>1688</v>
      </c>
      <c r="D647" s="235">
        <v>2013.03</v>
      </c>
      <c r="E647" s="23" t="s">
        <v>378</v>
      </c>
      <c r="F647" s="24">
        <v>1335</v>
      </c>
      <c r="G647" s="24">
        <v>2893</v>
      </c>
      <c r="H647" s="29" t="s">
        <v>1084</v>
      </c>
      <c r="I647" s="26" t="s">
        <v>53</v>
      </c>
      <c r="J647" s="27"/>
      <c r="K647" s="231"/>
    </row>
    <row r="648" spans="1:11" s="5" customFormat="1" ht="33" customHeight="1" x14ac:dyDescent="0.2">
      <c r="A648" s="21">
        <f t="shared" si="22"/>
        <v>619</v>
      </c>
      <c r="B648" s="28" t="s">
        <v>1700</v>
      </c>
      <c r="C648" s="28" t="s">
        <v>1687</v>
      </c>
      <c r="D648" s="235">
        <v>2013.12</v>
      </c>
      <c r="E648" s="23" t="s">
        <v>316</v>
      </c>
      <c r="F648" s="24">
        <v>1762</v>
      </c>
      <c r="G648" s="24">
        <v>2432</v>
      </c>
      <c r="H648" s="29" t="s">
        <v>1665</v>
      </c>
      <c r="I648" s="26" t="s">
        <v>53</v>
      </c>
      <c r="J648" s="27"/>
      <c r="K648" s="231"/>
    </row>
    <row r="649" spans="1:11" s="5" customFormat="1" ht="33" customHeight="1" x14ac:dyDescent="0.2">
      <c r="A649" s="21">
        <f t="shared" si="22"/>
        <v>620</v>
      </c>
      <c r="B649" s="35" t="s">
        <v>1701</v>
      </c>
      <c r="C649" s="28" t="s">
        <v>1702</v>
      </c>
      <c r="D649" s="235">
        <v>2013.12</v>
      </c>
      <c r="E649" s="23" t="s">
        <v>316</v>
      </c>
      <c r="F649" s="24">
        <v>1648</v>
      </c>
      <c r="G649" s="24">
        <v>2736</v>
      </c>
      <c r="H649" s="29" t="s">
        <v>1140</v>
      </c>
      <c r="I649" s="26" t="s">
        <v>53</v>
      </c>
      <c r="J649" s="27"/>
      <c r="K649" s="231"/>
    </row>
    <row r="650" spans="1:11" s="5" customFormat="1" ht="33" customHeight="1" x14ac:dyDescent="0.2">
      <c r="A650" s="21">
        <f t="shared" si="22"/>
        <v>621</v>
      </c>
      <c r="B650" s="41" t="s">
        <v>1703</v>
      </c>
      <c r="C650" s="54" t="s">
        <v>1673</v>
      </c>
      <c r="D650" s="264">
        <v>2013.12</v>
      </c>
      <c r="E650" s="36" t="s">
        <v>316</v>
      </c>
      <c r="F650" s="37">
        <v>2337</v>
      </c>
      <c r="G650" s="37">
        <v>4203</v>
      </c>
      <c r="H650" s="29" t="s">
        <v>1069</v>
      </c>
      <c r="I650" s="39" t="s">
        <v>53</v>
      </c>
      <c r="J650" s="27"/>
      <c r="K650" s="231"/>
    </row>
    <row r="651" spans="1:11" s="5" customFormat="1" ht="33" customHeight="1" x14ac:dyDescent="0.2">
      <c r="A651" s="21">
        <f t="shared" si="22"/>
        <v>622</v>
      </c>
      <c r="B651" s="28" t="s">
        <v>1704</v>
      </c>
      <c r="C651" s="41" t="s">
        <v>1705</v>
      </c>
      <c r="D651" s="265">
        <v>2013.12</v>
      </c>
      <c r="E651" s="42" t="s">
        <v>316</v>
      </c>
      <c r="F651" s="43">
        <v>1900</v>
      </c>
      <c r="G651" s="43">
        <v>2721</v>
      </c>
      <c r="H651" s="29" t="s">
        <v>1665</v>
      </c>
      <c r="I651" s="44" t="s">
        <v>53</v>
      </c>
      <c r="J651" s="27"/>
      <c r="K651" s="231"/>
    </row>
    <row r="652" spans="1:11" s="5" customFormat="1" ht="33" customHeight="1" x14ac:dyDescent="0.2">
      <c r="A652" s="21">
        <f t="shared" si="22"/>
        <v>623</v>
      </c>
      <c r="B652" s="28" t="s">
        <v>1706</v>
      </c>
      <c r="C652" s="28" t="s">
        <v>1673</v>
      </c>
      <c r="D652" s="235">
        <v>2013.12</v>
      </c>
      <c r="E652" s="23" t="s">
        <v>316</v>
      </c>
      <c r="F652" s="24">
        <v>1949</v>
      </c>
      <c r="G652" s="24">
        <v>2761</v>
      </c>
      <c r="H652" s="29" t="s">
        <v>1665</v>
      </c>
      <c r="I652" s="26" t="s">
        <v>53</v>
      </c>
      <c r="J652" s="27"/>
      <c r="K652" s="231"/>
    </row>
    <row r="653" spans="1:11" s="7" customFormat="1" ht="33" customHeight="1" x14ac:dyDescent="0.2">
      <c r="A653" s="21">
        <f t="shared" si="22"/>
        <v>624</v>
      </c>
      <c r="B653" s="28" t="s">
        <v>1707</v>
      </c>
      <c r="C653" s="28" t="s">
        <v>1687</v>
      </c>
      <c r="D653" s="235">
        <v>2013.12</v>
      </c>
      <c r="E653" s="23" t="s">
        <v>316</v>
      </c>
      <c r="F653" s="24">
        <v>1949</v>
      </c>
      <c r="G653" s="24">
        <v>2761</v>
      </c>
      <c r="H653" s="29" t="s">
        <v>1140</v>
      </c>
      <c r="I653" s="26" t="s">
        <v>53</v>
      </c>
      <c r="J653" s="27"/>
      <c r="K653" s="266"/>
    </row>
    <row r="654" spans="1:11" s="5" customFormat="1" ht="33" customHeight="1" x14ac:dyDescent="0.2">
      <c r="A654" s="21">
        <f t="shared" si="22"/>
        <v>625</v>
      </c>
      <c r="B654" s="28" t="s">
        <v>1708</v>
      </c>
      <c r="C654" s="28" t="s">
        <v>1673</v>
      </c>
      <c r="D654" s="235">
        <v>2013.12</v>
      </c>
      <c r="E654" s="23" t="s">
        <v>316</v>
      </c>
      <c r="F654" s="24">
        <v>2388</v>
      </c>
      <c r="G654" s="24">
        <v>3995</v>
      </c>
      <c r="H654" s="29" t="s">
        <v>1023</v>
      </c>
      <c r="I654" s="26" t="s">
        <v>53</v>
      </c>
      <c r="J654" s="27"/>
      <c r="K654" s="231"/>
    </row>
    <row r="655" spans="1:11" s="5" customFormat="1" ht="33" customHeight="1" x14ac:dyDescent="0.2">
      <c r="A655" s="21">
        <f t="shared" si="22"/>
        <v>626</v>
      </c>
      <c r="B655" s="28" t="s">
        <v>1709</v>
      </c>
      <c r="C655" s="28" t="s">
        <v>1673</v>
      </c>
      <c r="D655" s="235">
        <v>2013.12</v>
      </c>
      <c r="E655" s="23" t="s">
        <v>316</v>
      </c>
      <c r="F655" s="24">
        <v>1077</v>
      </c>
      <c r="G655" s="24">
        <v>1655</v>
      </c>
      <c r="H655" s="29" t="s">
        <v>1023</v>
      </c>
      <c r="I655" s="26" t="s">
        <v>53</v>
      </c>
      <c r="J655" s="27"/>
      <c r="K655" s="231"/>
    </row>
    <row r="656" spans="1:11" s="5" customFormat="1" ht="33" customHeight="1" x14ac:dyDescent="0.2">
      <c r="A656" s="21">
        <f t="shared" si="22"/>
        <v>627</v>
      </c>
      <c r="B656" s="28" t="s">
        <v>1710</v>
      </c>
      <c r="C656" s="28" t="s">
        <v>1711</v>
      </c>
      <c r="D656" s="235">
        <v>2013.12</v>
      </c>
      <c r="E656" s="23" t="s">
        <v>316</v>
      </c>
      <c r="F656" s="24">
        <v>885</v>
      </c>
      <c r="G656" s="24">
        <v>1309</v>
      </c>
      <c r="H656" s="29" t="s">
        <v>1023</v>
      </c>
      <c r="I656" s="26" t="s">
        <v>53</v>
      </c>
      <c r="J656" s="27"/>
      <c r="K656" s="231"/>
    </row>
    <row r="657" spans="1:11" s="5" customFormat="1" ht="33" customHeight="1" x14ac:dyDescent="0.2">
      <c r="A657" s="21">
        <f t="shared" si="22"/>
        <v>628</v>
      </c>
      <c r="B657" s="28" t="s">
        <v>1712</v>
      </c>
      <c r="C657" s="28" t="s">
        <v>1678</v>
      </c>
      <c r="D657" s="235">
        <v>2013.12</v>
      </c>
      <c r="E657" s="23" t="s">
        <v>316</v>
      </c>
      <c r="F657" s="24">
        <v>1149</v>
      </c>
      <c r="G657" s="24">
        <v>1852</v>
      </c>
      <c r="H657" s="29" t="s">
        <v>1023</v>
      </c>
      <c r="I657" s="26" t="s">
        <v>53</v>
      </c>
      <c r="J657" s="27"/>
      <c r="K657" s="231"/>
    </row>
    <row r="658" spans="1:11" s="5" customFormat="1" ht="33" customHeight="1" x14ac:dyDescent="0.2">
      <c r="A658" s="21">
        <f t="shared" si="22"/>
        <v>629</v>
      </c>
      <c r="B658" s="28" t="s">
        <v>1713</v>
      </c>
      <c r="C658" s="28" t="s">
        <v>1673</v>
      </c>
      <c r="D658" s="233">
        <v>2014.01</v>
      </c>
      <c r="E658" s="52" t="s">
        <v>318</v>
      </c>
      <c r="F658" s="53">
        <v>2165</v>
      </c>
      <c r="G658" s="24">
        <v>4133</v>
      </c>
      <c r="H658" s="29" t="s">
        <v>1035</v>
      </c>
      <c r="I658" s="26" t="s">
        <v>53</v>
      </c>
      <c r="J658" s="45"/>
      <c r="K658" s="231"/>
    </row>
    <row r="659" spans="1:11" s="5" customFormat="1" ht="33" customHeight="1" x14ac:dyDescent="0.2">
      <c r="A659" s="21">
        <f t="shared" si="22"/>
        <v>630</v>
      </c>
      <c r="B659" s="28" t="s">
        <v>1714</v>
      </c>
      <c r="C659" s="28" t="s">
        <v>1673</v>
      </c>
      <c r="D659" s="233">
        <v>2014.03</v>
      </c>
      <c r="E659" s="52" t="s">
        <v>145</v>
      </c>
      <c r="F659" s="53">
        <v>6354</v>
      </c>
      <c r="G659" s="24">
        <v>14958</v>
      </c>
      <c r="H659" s="29" t="s">
        <v>1035</v>
      </c>
      <c r="I659" s="26" t="s">
        <v>53</v>
      </c>
      <c r="J659" s="45"/>
      <c r="K659" s="231"/>
    </row>
    <row r="660" spans="1:11" s="5" customFormat="1" ht="33" customHeight="1" x14ac:dyDescent="0.2">
      <c r="A660" s="21">
        <f t="shared" si="22"/>
        <v>631</v>
      </c>
      <c r="B660" s="22" t="s">
        <v>1715</v>
      </c>
      <c r="C660" s="54" t="s">
        <v>1716</v>
      </c>
      <c r="D660" s="233">
        <v>2014.09</v>
      </c>
      <c r="E660" s="23" t="s">
        <v>195</v>
      </c>
      <c r="F660" s="24">
        <v>1298</v>
      </c>
      <c r="G660" s="24">
        <v>3808</v>
      </c>
      <c r="H660" s="29" t="s">
        <v>1035</v>
      </c>
      <c r="I660" s="26" t="s">
        <v>53</v>
      </c>
      <c r="J660" s="27"/>
      <c r="K660" s="231"/>
    </row>
    <row r="661" spans="1:11" s="5" customFormat="1" ht="33" customHeight="1" x14ac:dyDescent="0.2">
      <c r="A661" s="21">
        <f t="shared" si="22"/>
        <v>632</v>
      </c>
      <c r="B661" s="28" t="s">
        <v>1717</v>
      </c>
      <c r="C661" s="28" t="s">
        <v>1687</v>
      </c>
      <c r="D661" s="233" t="s">
        <v>1718</v>
      </c>
      <c r="E661" s="30" t="s">
        <v>235</v>
      </c>
      <c r="F661" s="31">
        <v>2862</v>
      </c>
      <c r="G661" s="31">
        <v>5851</v>
      </c>
      <c r="H661" s="32" t="s">
        <v>1667</v>
      </c>
      <c r="I661" s="33" t="s">
        <v>53</v>
      </c>
      <c r="J661" s="45"/>
      <c r="K661" s="231"/>
    </row>
    <row r="662" spans="1:11" s="5" customFormat="1" ht="33" customHeight="1" x14ac:dyDescent="0.2">
      <c r="A662" s="21">
        <f t="shared" si="22"/>
        <v>633</v>
      </c>
      <c r="B662" s="28" t="s">
        <v>1719</v>
      </c>
      <c r="C662" s="28" t="s">
        <v>1720</v>
      </c>
      <c r="D662" s="233">
        <v>2016.08</v>
      </c>
      <c r="E662" s="30" t="s">
        <v>180</v>
      </c>
      <c r="F662" s="31">
        <v>7966</v>
      </c>
      <c r="G662" s="31">
        <v>12274</v>
      </c>
      <c r="H662" s="32" t="s">
        <v>4</v>
      </c>
      <c r="I662" s="33" t="s">
        <v>53</v>
      </c>
      <c r="J662" s="45"/>
      <c r="K662" s="231"/>
    </row>
    <row r="663" spans="1:11" s="5" customFormat="1" ht="33" customHeight="1" x14ac:dyDescent="0.2">
      <c r="A663" s="21">
        <f t="shared" si="22"/>
        <v>634</v>
      </c>
      <c r="B663" s="28" t="s">
        <v>1721</v>
      </c>
      <c r="C663" s="28" t="s">
        <v>1720</v>
      </c>
      <c r="D663" s="233">
        <v>2016.09</v>
      </c>
      <c r="E663" s="30" t="s">
        <v>158</v>
      </c>
      <c r="F663" s="31">
        <v>2316</v>
      </c>
      <c r="G663" s="31">
        <v>4032</v>
      </c>
      <c r="H663" s="32" t="s">
        <v>4</v>
      </c>
      <c r="I663" s="33" t="s">
        <v>53</v>
      </c>
      <c r="J663" s="46"/>
      <c r="K663" s="231"/>
    </row>
    <row r="664" spans="1:11" s="5" customFormat="1" ht="33" customHeight="1" x14ac:dyDescent="0.2">
      <c r="A664" s="21">
        <f t="shared" si="22"/>
        <v>635</v>
      </c>
      <c r="B664" s="28" t="s">
        <v>1722</v>
      </c>
      <c r="C664" s="28" t="s">
        <v>1673</v>
      </c>
      <c r="D664" s="233" t="s">
        <v>978</v>
      </c>
      <c r="E664" s="30" t="s">
        <v>189</v>
      </c>
      <c r="F664" s="31">
        <v>7315</v>
      </c>
      <c r="G664" s="31">
        <v>12878</v>
      </c>
      <c r="H664" s="32" t="s">
        <v>4</v>
      </c>
      <c r="I664" s="33" t="s">
        <v>53</v>
      </c>
      <c r="J664" s="46"/>
      <c r="K664" s="231"/>
    </row>
    <row r="665" spans="1:11" s="5" customFormat="1" ht="33" customHeight="1" x14ac:dyDescent="0.2">
      <c r="A665" s="21">
        <f t="shared" si="22"/>
        <v>636</v>
      </c>
      <c r="B665" s="28" t="s">
        <v>1723</v>
      </c>
      <c r="C665" s="28" t="s">
        <v>1724</v>
      </c>
      <c r="D665" s="233">
        <v>2017.02</v>
      </c>
      <c r="E665" s="30" t="s">
        <v>146</v>
      </c>
      <c r="F665" s="62">
        <v>2067</v>
      </c>
      <c r="G665" s="31">
        <v>3497</v>
      </c>
      <c r="H665" s="32" t="s">
        <v>4</v>
      </c>
      <c r="I665" s="64" t="s">
        <v>1725</v>
      </c>
      <c r="J665" s="46"/>
      <c r="K665" s="231"/>
    </row>
    <row r="666" spans="1:11" s="5" customFormat="1" ht="33" customHeight="1" x14ac:dyDescent="0.2">
      <c r="A666" s="21">
        <f t="shared" si="22"/>
        <v>637</v>
      </c>
      <c r="B666" s="79" t="s">
        <v>1726</v>
      </c>
      <c r="C666" s="28" t="s">
        <v>1687</v>
      </c>
      <c r="D666" s="233">
        <v>2017.06</v>
      </c>
      <c r="E666" s="30" t="s">
        <v>94</v>
      </c>
      <c r="F666" s="31">
        <v>3750</v>
      </c>
      <c r="G666" s="31">
        <v>6817</v>
      </c>
      <c r="H666" s="32" t="s">
        <v>42</v>
      </c>
      <c r="I666" s="33" t="s">
        <v>53</v>
      </c>
      <c r="J666" s="46"/>
      <c r="K666" s="231"/>
    </row>
    <row r="667" spans="1:11" s="5" customFormat="1" ht="33" customHeight="1" x14ac:dyDescent="0.2">
      <c r="A667" s="21">
        <f t="shared" si="22"/>
        <v>638</v>
      </c>
      <c r="B667" s="79" t="s">
        <v>1727</v>
      </c>
      <c r="C667" s="28" t="s">
        <v>1720</v>
      </c>
      <c r="D667" s="233">
        <v>2017.11</v>
      </c>
      <c r="E667" s="30" t="s">
        <v>302</v>
      </c>
      <c r="F667" s="31">
        <v>363</v>
      </c>
      <c r="G667" s="31">
        <v>835</v>
      </c>
      <c r="H667" s="32" t="s">
        <v>4</v>
      </c>
      <c r="I667" s="33" t="s">
        <v>53</v>
      </c>
      <c r="J667" s="46"/>
      <c r="K667" s="231"/>
    </row>
    <row r="668" spans="1:11" s="5" customFormat="1" ht="33" customHeight="1" x14ac:dyDescent="0.2">
      <c r="A668" s="21">
        <f t="shared" si="22"/>
        <v>639</v>
      </c>
      <c r="B668" s="28" t="s">
        <v>1728</v>
      </c>
      <c r="C668" s="28" t="s">
        <v>1720</v>
      </c>
      <c r="D668" s="233">
        <v>2018.05</v>
      </c>
      <c r="E668" s="30" t="s">
        <v>1729</v>
      </c>
      <c r="F668" s="31">
        <v>1356</v>
      </c>
      <c r="G668" s="31">
        <v>2755</v>
      </c>
      <c r="H668" s="32" t="s">
        <v>2</v>
      </c>
      <c r="I668" s="33" t="s">
        <v>1661</v>
      </c>
      <c r="J668" s="46"/>
      <c r="K668" s="231"/>
    </row>
    <row r="669" spans="1:11" s="5" customFormat="1" ht="33" customHeight="1" x14ac:dyDescent="0.2">
      <c r="A669" s="21">
        <f t="shared" si="22"/>
        <v>640</v>
      </c>
      <c r="B669" s="22" t="s">
        <v>1731</v>
      </c>
      <c r="C669" s="28" t="s">
        <v>1687</v>
      </c>
      <c r="D669" s="244">
        <v>2019.02</v>
      </c>
      <c r="E669" s="22" t="s">
        <v>327</v>
      </c>
      <c r="F669" s="119">
        <v>7075</v>
      </c>
      <c r="G669" s="119">
        <v>15628</v>
      </c>
      <c r="H669" s="120" t="s">
        <v>853</v>
      </c>
      <c r="I669" s="121" t="s">
        <v>35</v>
      </c>
      <c r="J669" s="198" t="s">
        <v>1732</v>
      </c>
      <c r="K669" s="231"/>
    </row>
    <row r="670" spans="1:11" s="5" customFormat="1" ht="33" customHeight="1" x14ac:dyDescent="0.2">
      <c r="A670" s="21">
        <f t="shared" si="22"/>
        <v>641</v>
      </c>
      <c r="B670" s="28" t="s">
        <v>1733</v>
      </c>
      <c r="C670" s="28" t="s">
        <v>1687</v>
      </c>
      <c r="D670" s="233">
        <v>2019.09</v>
      </c>
      <c r="E670" s="111" t="s">
        <v>649</v>
      </c>
      <c r="F670" s="31">
        <v>2438</v>
      </c>
      <c r="G670" s="31">
        <v>5375</v>
      </c>
      <c r="H670" s="120" t="s">
        <v>1035</v>
      </c>
      <c r="I670" s="92" t="s">
        <v>53</v>
      </c>
      <c r="J670" s="27" t="s">
        <v>1734</v>
      </c>
      <c r="K670" s="231"/>
    </row>
    <row r="671" spans="1:11" s="5" customFormat="1" ht="33" customHeight="1" x14ac:dyDescent="0.2">
      <c r="A671" s="356" t="s">
        <v>836</v>
      </c>
      <c r="B671" s="357"/>
      <c r="C671" s="357"/>
      <c r="D671" s="357"/>
      <c r="E671" s="357"/>
      <c r="F671" s="357"/>
      <c r="G671" s="357"/>
      <c r="H671" s="357"/>
      <c r="I671" s="357"/>
      <c r="J671" s="358"/>
      <c r="K671" s="231"/>
    </row>
    <row r="672" spans="1:11" s="5" customFormat="1" ht="33" customHeight="1" x14ac:dyDescent="0.2">
      <c r="A672" s="21">
        <f>ROW()-30</f>
        <v>642</v>
      </c>
      <c r="B672" s="22" t="s">
        <v>1735</v>
      </c>
      <c r="C672" s="22" t="s">
        <v>836</v>
      </c>
      <c r="D672" s="235">
        <v>2010.01</v>
      </c>
      <c r="E672" s="23" t="s">
        <v>468</v>
      </c>
      <c r="F672" s="24">
        <v>1398</v>
      </c>
      <c r="G672" s="24">
        <v>2355</v>
      </c>
      <c r="H672" s="25" t="s">
        <v>4</v>
      </c>
      <c r="I672" s="26" t="s">
        <v>53</v>
      </c>
      <c r="J672" s="27"/>
      <c r="K672" s="231"/>
    </row>
    <row r="673" spans="1:11" s="5" customFormat="1" ht="33" customHeight="1" x14ac:dyDescent="0.2">
      <c r="A673" s="21">
        <f t="shared" ref="A673:A685" si="23">ROW()-30</f>
        <v>643</v>
      </c>
      <c r="B673" s="28" t="s">
        <v>1736</v>
      </c>
      <c r="C673" s="28" t="s">
        <v>836</v>
      </c>
      <c r="D673" s="235">
        <v>2013.07</v>
      </c>
      <c r="E673" s="23" t="s">
        <v>348</v>
      </c>
      <c r="F673" s="24">
        <v>299</v>
      </c>
      <c r="G673" s="24">
        <v>287</v>
      </c>
      <c r="H673" s="29" t="s">
        <v>868</v>
      </c>
      <c r="I673" s="26" t="s">
        <v>52</v>
      </c>
      <c r="J673" s="27"/>
      <c r="K673" s="231"/>
    </row>
    <row r="674" spans="1:11" s="5" customFormat="1" ht="33" customHeight="1" x14ac:dyDescent="0.2">
      <c r="A674" s="21">
        <f t="shared" si="23"/>
        <v>644</v>
      </c>
      <c r="B674" s="28" t="s">
        <v>1737</v>
      </c>
      <c r="C674" s="28" t="s">
        <v>1738</v>
      </c>
      <c r="D674" s="235">
        <v>2013.09</v>
      </c>
      <c r="E674" s="23" t="s">
        <v>151</v>
      </c>
      <c r="F674" s="24">
        <v>944</v>
      </c>
      <c r="G674" s="24">
        <v>1669</v>
      </c>
      <c r="H674" s="29" t="s">
        <v>853</v>
      </c>
      <c r="I674" s="26" t="s">
        <v>53</v>
      </c>
      <c r="J674" s="27" t="s">
        <v>1106</v>
      </c>
      <c r="K674" s="231"/>
    </row>
    <row r="675" spans="1:11" s="5" customFormat="1" ht="33" customHeight="1" x14ac:dyDescent="0.2">
      <c r="A675" s="21">
        <f t="shared" si="23"/>
        <v>645</v>
      </c>
      <c r="B675" s="22" t="s">
        <v>1739</v>
      </c>
      <c r="C675" s="55" t="s">
        <v>1738</v>
      </c>
      <c r="D675" s="235">
        <v>2013.12</v>
      </c>
      <c r="E675" s="23" t="s">
        <v>357</v>
      </c>
      <c r="F675" s="24">
        <v>753</v>
      </c>
      <c r="G675" s="24">
        <v>1475</v>
      </c>
      <c r="H675" s="29" t="s">
        <v>853</v>
      </c>
      <c r="I675" s="26" t="s">
        <v>53</v>
      </c>
      <c r="J675" s="27"/>
      <c r="K675" s="231"/>
    </row>
    <row r="676" spans="1:11" s="5" customFormat="1" ht="33" customHeight="1" x14ac:dyDescent="0.2">
      <c r="A676" s="21">
        <f t="shared" si="23"/>
        <v>646</v>
      </c>
      <c r="B676" s="22" t="s">
        <v>1740</v>
      </c>
      <c r="C676" s="28" t="s">
        <v>862</v>
      </c>
      <c r="D676" s="233">
        <v>2014.07</v>
      </c>
      <c r="E676" s="23" t="s">
        <v>147</v>
      </c>
      <c r="F676" s="24">
        <v>477</v>
      </c>
      <c r="G676" s="24">
        <v>858</v>
      </c>
      <c r="H676" s="29" t="s">
        <v>932</v>
      </c>
      <c r="I676" s="26" t="s">
        <v>53</v>
      </c>
      <c r="J676" s="27"/>
      <c r="K676" s="231"/>
    </row>
    <row r="677" spans="1:11" s="5" customFormat="1" ht="33" customHeight="1" x14ac:dyDescent="0.2">
      <c r="A677" s="21">
        <f t="shared" si="23"/>
        <v>647</v>
      </c>
      <c r="B677" s="28" t="s">
        <v>1741</v>
      </c>
      <c r="C677" s="54" t="s">
        <v>1738</v>
      </c>
      <c r="D677" s="233">
        <v>2015.04</v>
      </c>
      <c r="E677" s="30" t="s">
        <v>144</v>
      </c>
      <c r="F677" s="31">
        <v>168</v>
      </c>
      <c r="G677" s="31">
        <v>341</v>
      </c>
      <c r="H677" s="32" t="s">
        <v>1399</v>
      </c>
      <c r="I677" s="33" t="s">
        <v>1249</v>
      </c>
      <c r="J677" s="45" t="s">
        <v>1563</v>
      </c>
      <c r="K677" s="231"/>
    </row>
    <row r="678" spans="1:11" s="5" customFormat="1" ht="33" customHeight="1" x14ac:dyDescent="0.2">
      <c r="A678" s="21">
        <f t="shared" si="23"/>
        <v>648</v>
      </c>
      <c r="B678" s="28" t="s">
        <v>1742</v>
      </c>
      <c r="C678" s="89" t="s">
        <v>1738</v>
      </c>
      <c r="D678" s="233">
        <v>2015.09</v>
      </c>
      <c r="E678" s="30" t="s">
        <v>144</v>
      </c>
      <c r="F678" s="31">
        <v>362</v>
      </c>
      <c r="G678" s="31">
        <v>509</v>
      </c>
      <c r="H678" s="32" t="s">
        <v>1667</v>
      </c>
      <c r="I678" s="33" t="s">
        <v>1743</v>
      </c>
      <c r="J678" s="45" t="s">
        <v>1106</v>
      </c>
      <c r="K678" s="231"/>
    </row>
    <row r="679" spans="1:11" s="5" customFormat="1" ht="33" customHeight="1" x14ac:dyDescent="0.2">
      <c r="A679" s="21">
        <f t="shared" si="23"/>
        <v>649</v>
      </c>
      <c r="B679" s="28" t="s">
        <v>1744</v>
      </c>
      <c r="C679" s="95" t="s">
        <v>1738</v>
      </c>
      <c r="D679" s="233">
        <v>2016.12</v>
      </c>
      <c r="E679" s="30" t="s">
        <v>136</v>
      </c>
      <c r="F679" s="31">
        <v>368</v>
      </c>
      <c r="G679" s="31">
        <v>1251</v>
      </c>
      <c r="H679" s="32" t="s">
        <v>4</v>
      </c>
      <c r="I679" s="33" t="s">
        <v>1745</v>
      </c>
      <c r="J679" s="46"/>
      <c r="K679" s="231"/>
    </row>
    <row r="680" spans="1:11" s="5" customFormat="1" ht="33" customHeight="1" x14ac:dyDescent="0.2">
      <c r="A680" s="21">
        <f t="shared" si="23"/>
        <v>650</v>
      </c>
      <c r="B680" s="28" t="s">
        <v>1746</v>
      </c>
      <c r="C680" s="28" t="s">
        <v>862</v>
      </c>
      <c r="D680" s="233">
        <v>2017.03</v>
      </c>
      <c r="E680" s="30" t="s">
        <v>164</v>
      </c>
      <c r="F680" s="31">
        <v>271</v>
      </c>
      <c r="G680" s="31">
        <v>628</v>
      </c>
      <c r="H680" s="65" t="s">
        <v>1747</v>
      </c>
      <c r="I680" s="33" t="s">
        <v>1249</v>
      </c>
      <c r="J680" s="46"/>
      <c r="K680" s="231"/>
    </row>
    <row r="681" spans="1:11" s="5" customFormat="1" ht="33" customHeight="1" x14ac:dyDescent="0.2">
      <c r="A681" s="21">
        <f t="shared" si="23"/>
        <v>651</v>
      </c>
      <c r="B681" s="28" t="s">
        <v>1748</v>
      </c>
      <c r="C681" s="28" t="s">
        <v>1749</v>
      </c>
      <c r="D681" s="233">
        <v>2017.06</v>
      </c>
      <c r="E681" s="30" t="s">
        <v>110</v>
      </c>
      <c r="F681" s="31">
        <v>892</v>
      </c>
      <c r="G681" s="31">
        <v>2693</v>
      </c>
      <c r="H681" s="32" t="s">
        <v>42</v>
      </c>
      <c r="I681" s="33" t="s">
        <v>53</v>
      </c>
      <c r="J681" s="46"/>
      <c r="K681" s="231"/>
    </row>
    <row r="682" spans="1:11" ht="33" customHeight="1" x14ac:dyDescent="0.2">
      <c r="A682" s="21">
        <f t="shared" si="23"/>
        <v>652</v>
      </c>
      <c r="B682" s="78" t="s">
        <v>1750</v>
      </c>
      <c r="C682" s="55" t="s">
        <v>1749</v>
      </c>
      <c r="D682" s="224">
        <v>2017.12</v>
      </c>
      <c r="E682" s="81" t="s">
        <v>515</v>
      </c>
      <c r="F682" s="56">
        <v>327</v>
      </c>
      <c r="G682" s="56">
        <v>605</v>
      </c>
      <c r="H682" s="57" t="s">
        <v>42</v>
      </c>
      <c r="I682" s="58" t="s">
        <v>53</v>
      </c>
      <c r="J682" s="46"/>
    </row>
    <row r="683" spans="1:11" ht="33" customHeight="1" x14ac:dyDescent="0.2">
      <c r="A683" s="21">
        <f t="shared" si="23"/>
        <v>653</v>
      </c>
      <c r="B683" s="54" t="s">
        <v>1751</v>
      </c>
      <c r="C683" s="89" t="s">
        <v>862</v>
      </c>
      <c r="D683" s="224">
        <v>2020.01</v>
      </c>
      <c r="E683" s="96" t="s">
        <v>682</v>
      </c>
      <c r="F683" s="56">
        <v>368</v>
      </c>
      <c r="G683" s="56">
        <v>665</v>
      </c>
      <c r="H683" s="98" t="s">
        <v>43</v>
      </c>
      <c r="I683" s="94" t="s">
        <v>53</v>
      </c>
      <c r="J683" s="27" t="s">
        <v>1752</v>
      </c>
    </row>
    <row r="684" spans="1:11" ht="33" customHeight="1" x14ac:dyDescent="0.2">
      <c r="A684" s="21">
        <f t="shared" si="23"/>
        <v>654</v>
      </c>
      <c r="B684" s="54" t="s">
        <v>1753</v>
      </c>
      <c r="C684" s="95" t="s">
        <v>862</v>
      </c>
      <c r="D684" s="224">
        <v>2020.05</v>
      </c>
      <c r="E684" s="96" t="s">
        <v>1754</v>
      </c>
      <c r="F684" s="56">
        <v>467</v>
      </c>
      <c r="G684" s="56">
        <v>1037</v>
      </c>
      <c r="H684" s="98" t="s">
        <v>1399</v>
      </c>
      <c r="I684" s="94" t="s">
        <v>53</v>
      </c>
      <c r="J684" s="27" t="s">
        <v>1423</v>
      </c>
    </row>
    <row r="685" spans="1:11" ht="33" customHeight="1" thickBot="1" x14ac:dyDescent="0.25">
      <c r="A685" s="21">
        <f t="shared" si="23"/>
        <v>655</v>
      </c>
      <c r="B685" s="337" t="s">
        <v>2733</v>
      </c>
      <c r="C685" s="337" t="s">
        <v>1738</v>
      </c>
      <c r="D685" s="338">
        <v>2020.12</v>
      </c>
      <c r="E685" s="339" t="s">
        <v>114</v>
      </c>
      <c r="F685" s="340">
        <v>1465</v>
      </c>
      <c r="G685" s="340">
        <v>3098</v>
      </c>
      <c r="H685" s="341" t="s">
        <v>719</v>
      </c>
      <c r="I685" s="342" t="s">
        <v>53</v>
      </c>
      <c r="J685" s="355"/>
    </row>
    <row r="686" spans="1:11" s="5" customFormat="1" ht="33" customHeight="1" x14ac:dyDescent="0.2">
      <c r="A686" s="356" t="s">
        <v>604</v>
      </c>
      <c r="B686" s="357"/>
      <c r="C686" s="357"/>
      <c r="D686" s="357"/>
      <c r="E686" s="357"/>
      <c r="F686" s="357"/>
      <c r="G686" s="357"/>
      <c r="H686" s="357"/>
      <c r="I686" s="357"/>
      <c r="J686" s="358"/>
      <c r="K686" s="231"/>
    </row>
    <row r="687" spans="1:11" s="5" customFormat="1" ht="33" customHeight="1" x14ac:dyDescent="0.2">
      <c r="A687" s="217">
        <f>ROW()-31</f>
        <v>656</v>
      </c>
      <c r="B687" s="22" t="s">
        <v>1755</v>
      </c>
      <c r="C687" s="23" t="s">
        <v>604</v>
      </c>
      <c r="D687" s="244">
        <v>2019.02</v>
      </c>
      <c r="E687" s="22" t="s">
        <v>605</v>
      </c>
      <c r="F687" s="119">
        <v>681</v>
      </c>
      <c r="G687" s="119">
        <v>1548</v>
      </c>
      <c r="H687" s="120" t="s">
        <v>853</v>
      </c>
      <c r="I687" s="121" t="s">
        <v>35</v>
      </c>
      <c r="J687" s="113" t="s">
        <v>1659</v>
      </c>
      <c r="K687" s="231"/>
    </row>
    <row r="688" spans="1:11" s="5" customFormat="1" ht="33" customHeight="1" x14ac:dyDescent="0.2">
      <c r="A688" s="217">
        <f>ROW()-31</f>
        <v>657</v>
      </c>
      <c r="B688" s="28" t="s">
        <v>1756</v>
      </c>
      <c r="C688" s="89" t="s">
        <v>604</v>
      </c>
      <c r="D688" s="233">
        <v>2019.12</v>
      </c>
      <c r="E688" s="111" t="s">
        <v>718</v>
      </c>
      <c r="F688" s="31">
        <v>700</v>
      </c>
      <c r="G688" s="31">
        <v>1524</v>
      </c>
      <c r="H688" s="91" t="s">
        <v>43</v>
      </c>
      <c r="I688" s="92" t="s">
        <v>53</v>
      </c>
      <c r="J688" s="27" t="s">
        <v>1757</v>
      </c>
      <c r="K688" s="231"/>
    </row>
    <row r="689" spans="1:11" s="5" customFormat="1" ht="33" customHeight="1" x14ac:dyDescent="0.2">
      <c r="A689" s="217">
        <f>ROW()-31</f>
        <v>658</v>
      </c>
      <c r="B689" s="28" t="s">
        <v>1758</v>
      </c>
      <c r="C689" s="89" t="s">
        <v>604</v>
      </c>
      <c r="D689" s="233">
        <v>2020.02</v>
      </c>
      <c r="E689" s="111" t="s">
        <v>724</v>
      </c>
      <c r="F689" s="31">
        <v>848</v>
      </c>
      <c r="G689" s="31">
        <v>2159</v>
      </c>
      <c r="H689" s="91" t="s">
        <v>43</v>
      </c>
      <c r="I689" s="92" t="s">
        <v>53</v>
      </c>
      <c r="J689" s="27" t="s">
        <v>1759</v>
      </c>
      <c r="K689" s="231"/>
    </row>
    <row r="690" spans="1:11" s="5" customFormat="1" ht="33" customHeight="1" x14ac:dyDescent="0.2">
      <c r="A690" s="356" t="s">
        <v>1760</v>
      </c>
      <c r="B690" s="357"/>
      <c r="C690" s="357"/>
      <c r="D690" s="357"/>
      <c r="E690" s="357"/>
      <c r="F690" s="357"/>
      <c r="G690" s="357"/>
      <c r="H690" s="357"/>
      <c r="I690" s="357"/>
      <c r="J690" s="358"/>
      <c r="K690" s="231"/>
    </row>
    <row r="691" spans="1:11" s="5" customFormat="1" ht="33" customHeight="1" x14ac:dyDescent="0.2">
      <c r="A691" s="21">
        <f>ROW()-32</f>
        <v>659</v>
      </c>
      <c r="B691" s="22" t="s">
        <v>1761</v>
      </c>
      <c r="C691" s="54" t="s">
        <v>1760</v>
      </c>
      <c r="D691" s="233">
        <v>2014.07</v>
      </c>
      <c r="E691" s="23" t="s">
        <v>195</v>
      </c>
      <c r="F691" s="24">
        <v>1055</v>
      </c>
      <c r="G691" s="24">
        <v>2331</v>
      </c>
      <c r="H691" s="29" t="s">
        <v>1448</v>
      </c>
      <c r="I691" s="26" t="s">
        <v>53</v>
      </c>
      <c r="J691" s="27"/>
      <c r="K691" s="231"/>
    </row>
    <row r="692" spans="1:11" s="5" customFormat="1" ht="33" customHeight="1" x14ac:dyDescent="0.2">
      <c r="A692" s="21">
        <f>ROW()-32</f>
        <v>660</v>
      </c>
      <c r="B692" s="28" t="s">
        <v>1762</v>
      </c>
      <c r="C692" s="28" t="s">
        <v>1763</v>
      </c>
      <c r="D692" s="233">
        <v>2016.06</v>
      </c>
      <c r="E692" s="30" t="s">
        <v>211</v>
      </c>
      <c r="F692" s="31">
        <v>1177</v>
      </c>
      <c r="G692" s="31">
        <v>2834</v>
      </c>
      <c r="H692" s="32" t="s">
        <v>938</v>
      </c>
      <c r="I692" s="33" t="s">
        <v>53</v>
      </c>
      <c r="J692" s="46"/>
      <c r="K692" s="231"/>
    </row>
    <row r="693" spans="1:11" s="5" customFormat="1" ht="33" customHeight="1" x14ac:dyDescent="0.2">
      <c r="A693" s="356" t="s">
        <v>1764</v>
      </c>
      <c r="B693" s="357"/>
      <c r="C693" s="357"/>
      <c r="D693" s="357"/>
      <c r="E693" s="357"/>
      <c r="F693" s="357"/>
      <c r="G693" s="357"/>
      <c r="H693" s="357"/>
      <c r="I693" s="357"/>
      <c r="J693" s="358"/>
      <c r="K693" s="231"/>
    </row>
    <row r="694" spans="1:11" s="5" customFormat="1" ht="33" customHeight="1" x14ac:dyDescent="0.2">
      <c r="A694" s="21">
        <f>ROW()-33</f>
        <v>661</v>
      </c>
      <c r="B694" s="22" t="s">
        <v>1765</v>
      </c>
      <c r="C694" s="22" t="s">
        <v>1766</v>
      </c>
      <c r="D694" s="235">
        <v>1993.01</v>
      </c>
      <c r="E694" s="23" t="s">
        <v>86</v>
      </c>
      <c r="F694" s="24">
        <v>3977</v>
      </c>
      <c r="G694" s="24">
        <v>6146</v>
      </c>
      <c r="H694" s="29" t="s">
        <v>2</v>
      </c>
      <c r="I694" s="26" t="s">
        <v>1767</v>
      </c>
      <c r="J694" s="27"/>
      <c r="K694" s="231"/>
    </row>
    <row r="695" spans="1:11" s="5" customFormat="1" ht="33" customHeight="1" x14ac:dyDescent="0.2">
      <c r="A695" s="21">
        <f t="shared" ref="A695:A758" si="24">ROW()-33</f>
        <v>662</v>
      </c>
      <c r="B695" s="22" t="s">
        <v>1768</v>
      </c>
      <c r="C695" s="47" t="s">
        <v>1766</v>
      </c>
      <c r="D695" s="235">
        <v>1994.04</v>
      </c>
      <c r="E695" s="23" t="s">
        <v>86</v>
      </c>
      <c r="F695" s="24">
        <v>2900</v>
      </c>
      <c r="G695" s="24">
        <v>4471</v>
      </c>
      <c r="H695" s="25" t="s">
        <v>2</v>
      </c>
      <c r="I695" s="26" t="s">
        <v>53</v>
      </c>
      <c r="J695" s="27"/>
      <c r="K695" s="231"/>
    </row>
    <row r="696" spans="1:11" s="5" customFormat="1" ht="33" customHeight="1" x14ac:dyDescent="0.2">
      <c r="A696" s="21">
        <f t="shared" si="24"/>
        <v>663</v>
      </c>
      <c r="B696" s="22" t="s">
        <v>1769</v>
      </c>
      <c r="C696" s="22" t="s">
        <v>864</v>
      </c>
      <c r="D696" s="235">
        <v>2000.09</v>
      </c>
      <c r="E696" s="23" t="s">
        <v>483</v>
      </c>
      <c r="F696" s="24">
        <v>3254</v>
      </c>
      <c r="G696" s="24">
        <v>4345</v>
      </c>
      <c r="H696" s="25" t="s">
        <v>2</v>
      </c>
      <c r="I696" s="26" t="s">
        <v>53</v>
      </c>
      <c r="J696" s="27"/>
      <c r="K696" s="231"/>
    </row>
    <row r="697" spans="1:11" s="5" customFormat="1" ht="33" customHeight="1" x14ac:dyDescent="0.2">
      <c r="A697" s="21">
        <f t="shared" si="24"/>
        <v>664</v>
      </c>
      <c r="B697" s="22" t="s">
        <v>1770</v>
      </c>
      <c r="C697" s="22" t="s">
        <v>1766</v>
      </c>
      <c r="D697" s="235">
        <v>2002.02</v>
      </c>
      <c r="E697" s="23" t="s">
        <v>484</v>
      </c>
      <c r="F697" s="24">
        <v>2933</v>
      </c>
      <c r="G697" s="24">
        <v>3222</v>
      </c>
      <c r="H697" s="25" t="s">
        <v>2</v>
      </c>
      <c r="I697" s="26" t="s">
        <v>53</v>
      </c>
      <c r="J697" s="27"/>
      <c r="K697" s="231"/>
    </row>
    <row r="698" spans="1:11" s="5" customFormat="1" ht="33" customHeight="1" x14ac:dyDescent="0.2">
      <c r="A698" s="21">
        <f t="shared" si="24"/>
        <v>665</v>
      </c>
      <c r="B698" s="22" t="s">
        <v>1771</v>
      </c>
      <c r="C698" s="22" t="s">
        <v>1766</v>
      </c>
      <c r="D698" s="235">
        <v>2003.08</v>
      </c>
      <c r="E698" s="23" t="s">
        <v>485</v>
      </c>
      <c r="F698" s="24">
        <v>3804</v>
      </c>
      <c r="G698" s="24">
        <v>4760</v>
      </c>
      <c r="H698" s="25" t="s">
        <v>2</v>
      </c>
      <c r="I698" s="26" t="s">
        <v>53</v>
      </c>
      <c r="J698" s="27"/>
      <c r="K698" s="231"/>
    </row>
    <row r="699" spans="1:11" s="5" customFormat="1" ht="33" customHeight="1" x14ac:dyDescent="0.2">
      <c r="A699" s="21">
        <f t="shared" si="24"/>
        <v>666</v>
      </c>
      <c r="B699" s="22" t="s">
        <v>1772</v>
      </c>
      <c r="C699" s="22" t="s">
        <v>1766</v>
      </c>
      <c r="D699" s="235">
        <v>2005.09</v>
      </c>
      <c r="E699" s="23" t="s">
        <v>490</v>
      </c>
      <c r="F699" s="24">
        <v>2277</v>
      </c>
      <c r="G699" s="24">
        <v>5936</v>
      </c>
      <c r="H699" s="29" t="s">
        <v>2</v>
      </c>
      <c r="I699" s="26" t="s">
        <v>53</v>
      </c>
      <c r="J699" s="27"/>
      <c r="K699" s="231"/>
    </row>
    <row r="700" spans="1:11" s="5" customFormat="1" ht="33" customHeight="1" x14ac:dyDescent="0.2">
      <c r="A700" s="21">
        <f t="shared" si="24"/>
        <v>667</v>
      </c>
      <c r="B700" s="22" t="s">
        <v>1773</v>
      </c>
      <c r="C700" s="22" t="s">
        <v>1764</v>
      </c>
      <c r="D700" s="235">
        <v>2005.09</v>
      </c>
      <c r="E700" s="23" t="s">
        <v>108</v>
      </c>
      <c r="F700" s="24">
        <v>1159</v>
      </c>
      <c r="G700" s="24">
        <v>1510</v>
      </c>
      <c r="H700" s="29" t="s">
        <v>2</v>
      </c>
      <c r="I700" s="26" t="s">
        <v>53</v>
      </c>
      <c r="J700" s="27"/>
      <c r="K700" s="231"/>
    </row>
    <row r="701" spans="1:11" s="5" customFormat="1" ht="33" customHeight="1" x14ac:dyDescent="0.2">
      <c r="A701" s="21">
        <f t="shared" si="24"/>
        <v>668</v>
      </c>
      <c r="B701" s="22" t="s">
        <v>1774</v>
      </c>
      <c r="C701" s="22" t="s">
        <v>1775</v>
      </c>
      <c r="D701" s="235" t="s">
        <v>1776</v>
      </c>
      <c r="E701" s="23" t="s">
        <v>489</v>
      </c>
      <c r="F701" s="24">
        <v>2054</v>
      </c>
      <c r="G701" s="24">
        <v>2353</v>
      </c>
      <c r="H701" s="29" t="s">
        <v>2</v>
      </c>
      <c r="I701" s="26" t="s">
        <v>53</v>
      </c>
      <c r="J701" s="27"/>
      <c r="K701" s="231"/>
    </row>
    <row r="702" spans="1:11" s="5" customFormat="1" ht="33" customHeight="1" x14ac:dyDescent="0.2">
      <c r="A702" s="21">
        <f t="shared" si="24"/>
        <v>669</v>
      </c>
      <c r="B702" s="28" t="s">
        <v>1777</v>
      </c>
      <c r="C702" s="28" t="s">
        <v>1764</v>
      </c>
      <c r="D702" s="233">
        <v>2007.03</v>
      </c>
      <c r="E702" s="30" t="s">
        <v>492</v>
      </c>
      <c r="F702" s="31">
        <v>2361</v>
      </c>
      <c r="G702" s="31">
        <v>2303</v>
      </c>
      <c r="H702" s="197" t="s">
        <v>2</v>
      </c>
      <c r="I702" s="26" t="s">
        <v>53</v>
      </c>
      <c r="J702" s="46"/>
      <c r="K702" s="231"/>
    </row>
    <row r="703" spans="1:11" s="5" customFormat="1" ht="33" customHeight="1" x14ac:dyDescent="0.2">
      <c r="A703" s="21">
        <f t="shared" si="24"/>
        <v>670</v>
      </c>
      <c r="B703" s="28" t="s">
        <v>1778</v>
      </c>
      <c r="C703" s="28" t="s">
        <v>1779</v>
      </c>
      <c r="D703" s="233">
        <v>2007.04</v>
      </c>
      <c r="E703" s="30" t="s">
        <v>398</v>
      </c>
      <c r="F703" s="31">
        <v>3201</v>
      </c>
      <c r="G703" s="31">
        <v>4558</v>
      </c>
      <c r="H703" s="197" t="s">
        <v>2</v>
      </c>
      <c r="I703" s="26" t="s">
        <v>53</v>
      </c>
      <c r="J703" s="46"/>
      <c r="K703" s="231"/>
    </row>
    <row r="704" spans="1:11" s="5" customFormat="1" ht="33" customHeight="1" x14ac:dyDescent="0.2">
      <c r="A704" s="21">
        <f t="shared" si="24"/>
        <v>671</v>
      </c>
      <c r="B704" s="28" t="s">
        <v>11</v>
      </c>
      <c r="C704" s="54" t="s">
        <v>864</v>
      </c>
      <c r="D704" s="233">
        <v>2007.07</v>
      </c>
      <c r="E704" s="30" t="s">
        <v>348</v>
      </c>
      <c r="F704" s="31">
        <v>3050</v>
      </c>
      <c r="G704" s="31">
        <v>3761</v>
      </c>
      <c r="H704" s="197" t="s">
        <v>2</v>
      </c>
      <c r="I704" s="33" t="s">
        <v>53</v>
      </c>
      <c r="J704" s="46"/>
      <c r="K704" s="231"/>
    </row>
    <row r="705" spans="1:11" s="5" customFormat="1" ht="33" customHeight="1" x14ac:dyDescent="0.2">
      <c r="A705" s="21">
        <f t="shared" si="24"/>
        <v>672</v>
      </c>
      <c r="B705" s="28" t="s">
        <v>14</v>
      </c>
      <c r="C705" s="28" t="s">
        <v>1779</v>
      </c>
      <c r="D705" s="233">
        <v>2007.08</v>
      </c>
      <c r="E705" s="30" t="s">
        <v>135</v>
      </c>
      <c r="F705" s="31">
        <v>3184</v>
      </c>
      <c r="G705" s="31">
        <v>4702</v>
      </c>
      <c r="H705" s="197" t="s">
        <v>2</v>
      </c>
      <c r="I705" s="33" t="s">
        <v>53</v>
      </c>
      <c r="J705" s="46"/>
      <c r="K705" s="231"/>
    </row>
    <row r="706" spans="1:11" s="5" customFormat="1" ht="33" customHeight="1" x14ac:dyDescent="0.2">
      <c r="A706" s="21">
        <f t="shared" si="24"/>
        <v>673</v>
      </c>
      <c r="B706" s="28" t="s">
        <v>12</v>
      </c>
      <c r="C706" s="28" t="s">
        <v>1780</v>
      </c>
      <c r="D706" s="233">
        <v>2007.09</v>
      </c>
      <c r="E706" s="30" t="s">
        <v>348</v>
      </c>
      <c r="F706" s="31">
        <v>4042</v>
      </c>
      <c r="G706" s="31">
        <v>5393</v>
      </c>
      <c r="H706" s="197" t="s">
        <v>2</v>
      </c>
      <c r="I706" s="33" t="s">
        <v>53</v>
      </c>
      <c r="J706" s="46"/>
      <c r="K706" s="231"/>
    </row>
    <row r="707" spans="1:11" s="5" customFormat="1" ht="33" customHeight="1" x14ac:dyDescent="0.2">
      <c r="A707" s="21">
        <f t="shared" si="24"/>
        <v>674</v>
      </c>
      <c r="B707" s="28" t="s">
        <v>1781</v>
      </c>
      <c r="C707" s="54" t="s">
        <v>1780</v>
      </c>
      <c r="D707" s="233">
        <v>2007.11</v>
      </c>
      <c r="E707" s="30" t="s">
        <v>348</v>
      </c>
      <c r="F707" s="31">
        <v>6533</v>
      </c>
      <c r="G707" s="31">
        <v>8999</v>
      </c>
      <c r="H707" s="32" t="s">
        <v>2</v>
      </c>
      <c r="I707" s="33" t="s">
        <v>53</v>
      </c>
      <c r="J707" s="46"/>
      <c r="K707" s="231"/>
    </row>
    <row r="708" spans="1:11" s="5" customFormat="1" ht="33" customHeight="1" x14ac:dyDescent="0.2">
      <c r="A708" s="21">
        <f t="shared" si="24"/>
        <v>675</v>
      </c>
      <c r="B708" s="22" t="s">
        <v>1782</v>
      </c>
      <c r="C708" s="28" t="s">
        <v>1775</v>
      </c>
      <c r="D708" s="233">
        <v>2008.01</v>
      </c>
      <c r="E708" s="30" t="s">
        <v>348</v>
      </c>
      <c r="F708" s="31">
        <v>1449</v>
      </c>
      <c r="G708" s="31">
        <v>2200</v>
      </c>
      <c r="H708" s="32" t="s">
        <v>2</v>
      </c>
      <c r="I708" s="33" t="s">
        <v>53</v>
      </c>
      <c r="J708" s="46"/>
      <c r="K708" s="231"/>
    </row>
    <row r="709" spans="1:11" s="5" customFormat="1" ht="33" customHeight="1" x14ac:dyDescent="0.2">
      <c r="A709" s="21">
        <f t="shared" si="24"/>
        <v>676</v>
      </c>
      <c r="B709" s="22" t="s">
        <v>1783</v>
      </c>
      <c r="C709" s="54" t="s">
        <v>1784</v>
      </c>
      <c r="D709" s="233">
        <v>2008.04</v>
      </c>
      <c r="E709" s="30" t="s">
        <v>348</v>
      </c>
      <c r="F709" s="31">
        <v>2930</v>
      </c>
      <c r="G709" s="31">
        <v>4108</v>
      </c>
      <c r="H709" s="32" t="s">
        <v>4</v>
      </c>
      <c r="I709" s="33" t="s">
        <v>53</v>
      </c>
      <c r="J709" s="46"/>
      <c r="K709" s="231"/>
    </row>
    <row r="710" spans="1:11" s="5" customFormat="1" ht="33" customHeight="1" x14ac:dyDescent="0.2">
      <c r="A710" s="21">
        <f t="shared" si="24"/>
        <v>677</v>
      </c>
      <c r="B710" s="22" t="s">
        <v>1785</v>
      </c>
      <c r="C710" s="28" t="s">
        <v>1786</v>
      </c>
      <c r="D710" s="233">
        <v>2008.12</v>
      </c>
      <c r="E710" s="30" t="s">
        <v>460</v>
      </c>
      <c r="F710" s="24">
        <v>1245</v>
      </c>
      <c r="G710" s="24">
        <v>2148</v>
      </c>
      <c r="H710" s="32" t="s">
        <v>853</v>
      </c>
      <c r="I710" s="26" t="s">
        <v>53</v>
      </c>
      <c r="J710" s="27"/>
      <c r="K710" s="231"/>
    </row>
    <row r="711" spans="1:11" s="5" customFormat="1" ht="33" customHeight="1" x14ac:dyDescent="0.2">
      <c r="A711" s="21">
        <f t="shared" si="24"/>
        <v>678</v>
      </c>
      <c r="B711" s="22" t="s">
        <v>1787</v>
      </c>
      <c r="C711" s="28" t="s">
        <v>1788</v>
      </c>
      <c r="D711" s="233">
        <v>2008.12</v>
      </c>
      <c r="E711" s="30" t="s">
        <v>189</v>
      </c>
      <c r="F711" s="31">
        <v>6068</v>
      </c>
      <c r="G711" s="31">
        <v>7882</v>
      </c>
      <c r="H711" s="32" t="s">
        <v>1448</v>
      </c>
      <c r="I711" s="33" t="s">
        <v>53</v>
      </c>
      <c r="J711" s="27"/>
      <c r="K711" s="231"/>
    </row>
    <row r="712" spans="1:11" s="5" customFormat="1" ht="33" customHeight="1" x14ac:dyDescent="0.2">
      <c r="A712" s="21">
        <f t="shared" si="24"/>
        <v>679</v>
      </c>
      <c r="B712" s="22" t="s">
        <v>1789</v>
      </c>
      <c r="C712" s="28" t="s">
        <v>1764</v>
      </c>
      <c r="D712" s="235">
        <v>2009.01</v>
      </c>
      <c r="E712" s="23" t="s">
        <v>348</v>
      </c>
      <c r="F712" s="24">
        <v>2769</v>
      </c>
      <c r="G712" s="24">
        <v>5657</v>
      </c>
      <c r="H712" s="25" t="s">
        <v>4</v>
      </c>
      <c r="I712" s="26" t="s">
        <v>53</v>
      </c>
      <c r="J712" s="27"/>
      <c r="K712" s="231"/>
    </row>
    <row r="713" spans="1:11" s="5" customFormat="1" ht="33" customHeight="1" x14ac:dyDescent="0.2">
      <c r="A713" s="21">
        <f t="shared" si="24"/>
        <v>680</v>
      </c>
      <c r="B713" s="22" t="s">
        <v>1790</v>
      </c>
      <c r="C713" s="28" t="s">
        <v>1764</v>
      </c>
      <c r="D713" s="235">
        <v>2009.03</v>
      </c>
      <c r="E713" s="23" t="s">
        <v>348</v>
      </c>
      <c r="F713" s="24">
        <v>4293</v>
      </c>
      <c r="G713" s="24">
        <v>8747</v>
      </c>
      <c r="H713" s="25" t="s">
        <v>2</v>
      </c>
      <c r="I713" s="26" t="s">
        <v>53</v>
      </c>
      <c r="J713" s="27"/>
      <c r="K713" s="231"/>
    </row>
    <row r="714" spans="1:11" s="5" customFormat="1" ht="33" customHeight="1" x14ac:dyDescent="0.2">
      <c r="A714" s="21">
        <f t="shared" si="24"/>
        <v>681</v>
      </c>
      <c r="B714" s="22" t="s">
        <v>1791</v>
      </c>
      <c r="C714" s="28" t="s">
        <v>1792</v>
      </c>
      <c r="D714" s="233">
        <v>2009.06</v>
      </c>
      <c r="E714" s="23" t="s">
        <v>468</v>
      </c>
      <c r="F714" s="24">
        <v>1982</v>
      </c>
      <c r="G714" s="24">
        <v>2426</v>
      </c>
      <c r="H714" s="25" t="s">
        <v>2</v>
      </c>
      <c r="I714" s="26" t="s">
        <v>53</v>
      </c>
      <c r="J714" s="27"/>
      <c r="K714" s="231"/>
    </row>
    <row r="715" spans="1:11" s="5" customFormat="1" ht="33" customHeight="1" x14ac:dyDescent="0.2">
      <c r="A715" s="21">
        <f t="shared" si="24"/>
        <v>682</v>
      </c>
      <c r="B715" s="22" t="s">
        <v>1793</v>
      </c>
      <c r="C715" s="28" t="s">
        <v>864</v>
      </c>
      <c r="D715" s="233">
        <v>2009.06</v>
      </c>
      <c r="E715" s="23" t="s">
        <v>469</v>
      </c>
      <c r="F715" s="24">
        <v>3445</v>
      </c>
      <c r="G715" s="24">
        <v>4812</v>
      </c>
      <c r="H715" s="25" t="s">
        <v>2</v>
      </c>
      <c r="I715" s="26" t="s">
        <v>53</v>
      </c>
      <c r="J715" s="27"/>
      <c r="K715" s="231"/>
    </row>
    <row r="716" spans="1:11" s="5" customFormat="1" ht="33" customHeight="1" x14ac:dyDescent="0.2">
      <c r="A716" s="21">
        <f t="shared" si="24"/>
        <v>683</v>
      </c>
      <c r="B716" s="22" t="s">
        <v>1794</v>
      </c>
      <c r="C716" s="28" t="s">
        <v>1764</v>
      </c>
      <c r="D716" s="233">
        <v>2009.07</v>
      </c>
      <c r="E716" s="23" t="s">
        <v>470</v>
      </c>
      <c r="F716" s="24">
        <v>3100</v>
      </c>
      <c r="G716" s="24">
        <v>3587</v>
      </c>
      <c r="H716" s="32" t="s">
        <v>853</v>
      </c>
      <c r="I716" s="26" t="s">
        <v>53</v>
      </c>
      <c r="J716" s="27"/>
      <c r="K716" s="231"/>
    </row>
    <row r="717" spans="1:11" s="5" customFormat="1" ht="33" customHeight="1" x14ac:dyDescent="0.2">
      <c r="A717" s="21">
        <f t="shared" si="24"/>
        <v>684</v>
      </c>
      <c r="B717" s="22" t="s">
        <v>1795</v>
      </c>
      <c r="C717" s="28" t="s">
        <v>1775</v>
      </c>
      <c r="D717" s="233">
        <v>2009.09</v>
      </c>
      <c r="E717" s="23" t="s">
        <v>472</v>
      </c>
      <c r="F717" s="24">
        <v>3010</v>
      </c>
      <c r="G717" s="24">
        <v>3504</v>
      </c>
      <c r="H717" s="32" t="s">
        <v>853</v>
      </c>
      <c r="I717" s="26" t="s">
        <v>53</v>
      </c>
      <c r="J717" s="27"/>
      <c r="K717" s="231"/>
    </row>
    <row r="718" spans="1:11" s="5" customFormat="1" ht="33" customHeight="1" x14ac:dyDescent="0.2">
      <c r="A718" s="21">
        <f t="shared" si="24"/>
        <v>685</v>
      </c>
      <c r="B718" s="22" t="s">
        <v>1796</v>
      </c>
      <c r="C718" s="28" t="s">
        <v>1764</v>
      </c>
      <c r="D718" s="235" t="s">
        <v>1797</v>
      </c>
      <c r="E718" s="23" t="s">
        <v>474</v>
      </c>
      <c r="F718" s="24">
        <v>1641</v>
      </c>
      <c r="G718" s="24">
        <v>3634</v>
      </c>
      <c r="H718" s="25" t="s">
        <v>4</v>
      </c>
      <c r="I718" s="26" t="s">
        <v>53</v>
      </c>
      <c r="J718" s="27"/>
      <c r="K718" s="231"/>
    </row>
    <row r="719" spans="1:11" s="5" customFormat="1" ht="33" customHeight="1" x14ac:dyDescent="0.2">
      <c r="A719" s="21">
        <f t="shared" si="24"/>
        <v>686</v>
      </c>
      <c r="B719" s="22" t="s">
        <v>1798</v>
      </c>
      <c r="C719" s="22" t="s">
        <v>1788</v>
      </c>
      <c r="D719" s="235">
        <v>2009.12</v>
      </c>
      <c r="E719" s="23" t="s">
        <v>340</v>
      </c>
      <c r="F719" s="24">
        <v>2518</v>
      </c>
      <c r="G719" s="24">
        <v>2616</v>
      </c>
      <c r="H719" s="29" t="s">
        <v>2</v>
      </c>
      <c r="I719" s="26" t="s">
        <v>53</v>
      </c>
      <c r="J719" s="27"/>
      <c r="K719" s="231"/>
    </row>
    <row r="720" spans="1:11" s="5" customFormat="1" ht="33" customHeight="1" x14ac:dyDescent="0.2">
      <c r="A720" s="21">
        <f t="shared" si="24"/>
        <v>687</v>
      </c>
      <c r="B720" s="22" t="s">
        <v>1799</v>
      </c>
      <c r="C720" s="47" t="s">
        <v>1786</v>
      </c>
      <c r="D720" s="235">
        <v>2009.12</v>
      </c>
      <c r="E720" s="23" t="s">
        <v>408</v>
      </c>
      <c r="F720" s="24">
        <v>3372</v>
      </c>
      <c r="G720" s="24">
        <v>3462</v>
      </c>
      <c r="H720" s="29" t="s">
        <v>2</v>
      </c>
      <c r="I720" s="26" t="s">
        <v>53</v>
      </c>
      <c r="J720" s="27"/>
      <c r="K720" s="231"/>
    </row>
    <row r="721" spans="1:11" s="5" customFormat="1" ht="33" customHeight="1" x14ac:dyDescent="0.2">
      <c r="A721" s="21">
        <f t="shared" si="24"/>
        <v>688</v>
      </c>
      <c r="B721" s="34" t="s">
        <v>1800</v>
      </c>
      <c r="C721" s="47" t="s">
        <v>1780</v>
      </c>
      <c r="D721" s="264">
        <v>2010.03</v>
      </c>
      <c r="E721" s="36" t="s">
        <v>478</v>
      </c>
      <c r="F721" s="37">
        <v>2933</v>
      </c>
      <c r="G721" s="37">
        <v>4605</v>
      </c>
      <c r="H721" s="25" t="s">
        <v>4</v>
      </c>
      <c r="I721" s="39" t="s">
        <v>53</v>
      </c>
      <c r="J721" s="27"/>
      <c r="K721" s="231"/>
    </row>
    <row r="722" spans="1:11" s="5" customFormat="1" ht="33" customHeight="1" x14ac:dyDescent="0.2">
      <c r="A722" s="21">
        <f t="shared" si="24"/>
        <v>689</v>
      </c>
      <c r="B722" s="40" t="s">
        <v>1801</v>
      </c>
      <c r="C722" s="47" t="s">
        <v>1802</v>
      </c>
      <c r="D722" s="267">
        <v>2010.04</v>
      </c>
      <c r="E722" s="42" t="s">
        <v>480</v>
      </c>
      <c r="F722" s="43">
        <v>3153</v>
      </c>
      <c r="G722" s="43">
        <v>5121</v>
      </c>
      <c r="H722" s="29" t="s">
        <v>2</v>
      </c>
      <c r="I722" s="44" t="s">
        <v>53</v>
      </c>
      <c r="J722" s="27"/>
      <c r="K722" s="231"/>
    </row>
    <row r="723" spans="1:11" s="5" customFormat="1" ht="33" customHeight="1" x14ac:dyDescent="0.2">
      <c r="A723" s="21">
        <f t="shared" si="24"/>
        <v>690</v>
      </c>
      <c r="B723" s="22" t="s">
        <v>1803</v>
      </c>
      <c r="C723" s="22" t="s">
        <v>1764</v>
      </c>
      <c r="D723" s="264">
        <v>2010.05</v>
      </c>
      <c r="E723" s="23" t="s">
        <v>251</v>
      </c>
      <c r="F723" s="24">
        <v>3777</v>
      </c>
      <c r="G723" s="24">
        <v>8536</v>
      </c>
      <c r="H723" s="29" t="s">
        <v>2</v>
      </c>
      <c r="I723" s="26" t="s">
        <v>53</v>
      </c>
      <c r="J723" s="27"/>
      <c r="K723" s="231"/>
    </row>
    <row r="724" spans="1:11" s="5" customFormat="1" ht="33" customHeight="1" x14ac:dyDescent="0.2">
      <c r="A724" s="21">
        <f t="shared" si="24"/>
        <v>691</v>
      </c>
      <c r="B724" s="22" t="s">
        <v>508</v>
      </c>
      <c r="C724" s="28" t="s">
        <v>1780</v>
      </c>
      <c r="D724" s="268">
        <v>2010.08</v>
      </c>
      <c r="E724" s="23" t="s">
        <v>408</v>
      </c>
      <c r="F724" s="24">
        <v>3282</v>
      </c>
      <c r="G724" s="24">
        <v>5046</v>
      </c>
      <c r="H724" s="29" t="s">
        <v>2</v>
      </c>
      <c r="I724" s="26" t="s">
        <v>53</v>
      </c>
      <c r="J724" s="27"/>
      <c r="K724" s="231"/>
    </row>
    <row r="725" spans="1:11" s="5" customFormat="1" ht="33" customHeight="1" x14ac:dyDescent="0.2">
      <c r="A725" s="21">
        <f t="shared" si="24"/>
        <v>692</v>
      </c>
      <c r="B725" s="22" t="s">
        <v>1804</v>
      </c>
      <c r="C725" s="28" t="s">
        <v>1788</v>
      </c>
      <c r="D725" s="237">
        <v>2010.09</v>
      </c>
      <c r="E725" s="23" t="s">
        <v>433</v>
      </c>
      <c r="F725" s="24">
        <v>4316</v>
      </c>
      <c r="G725" s="24">
        <v>6603</v>
      </c>
      <c r="H725" s="29" t="s">
        <v>2</v>
      </c>
      <c r="I725" s="26" t="s">
        <v>53</v>
      </c>
      <c r="J725" s="127"/>
      <c r="K725" s="231"/>
    </row>
    <row r="726" spans="1:11" s="5" customFormat="1" ht="33" customHeight="1" x14ac:dyDescent="0.2">
      <c r="A726" s="21">
        <f t="shared" si="24"/>
        <v>693</v>
      </c>
      <c r="B726" s="22" t="s">
        <v>1805</v>
      </c>
      <c r="C726" s="28" t="s">
        <v>1766</v>
      </c>
      <c r="D726" s="268">
        <v>2010.09</v>
      </c>
      <c r="E726" s="23" t="s">
        <v>348</v>
      </c>
      <c r="F726" s="24">
        <v>794</v>
      </c>
      <c r="G726" s="24">
        <v>1291</v>
      </c>
      <c r="H726" s="25" t="s">
        <v>4</v>
      </c>
      <c r="I726" s="153" t="s">
        <v>53</v>
      </c>
      <c r="J726" s="127"/>
      <c r="K726" s="231"/>
    </row>
    <row r="727" spans="1:11" s="5" customFormat="1" ht="33" customHeight="1" x14ac:dyDescent="0.2">
      <c r="A727" s="21">
        <f t="shared" si="24"/>
        <v>694</v>
      </c>
      <c r="B727" s="22" t="s">
        <v>66</v>
      </c>
      <c r="C727" s="28" t="s">
        <v>1792</v>
      </c>
      <c r="D727" s="237">
        <v>2010.09</v>
      </c>
      <c r="E727" s="23" t="s">
        <v>437</v>
      </c>
      <c r="F727" s="24">
        <v>3153</v>
      </c>
      <c r="G727" s="24">
        <v>2861</v>
      </c>
      <c r="H727" s="29" t="s">
        <v>2</v>
      </c>
      <c r="I727" s="26" t="s">
        <v>53</v>
      </c>
      <c r="J727" s="127"/>
      <c r="K727" s="231"/>
    </row>
    <row r="728" spans="1:11" s="5" customFormat="1" ht="33" customHeight="1" x14ac:dyDescent="0.2">
      <c r="A728" s="21">
        <f t="shared" si="24"/>
        <v>695</v>
      </c>
      <c r="B728" s="22" t="s">
        <v>1806</v>
      </c>
      <c r="C728" s="28" t="s">
        <v>1807</v>
      </c>
      <c r="D728" s="268">
        <v>2010.09</v>
      </c>
      <c r="E728" s="23" t="s">
        <v>438</v>
      </c>
      <c r="F728" s="24">
        <v>3067</v>
      </c>
      <c r="G728" s="24">
        <v>5173</v>
      </c>
      <c r="H728" s="29" t="s">
        <v>2</v>
      </c>
      <c r="I728" s="26" t="s">
        <v>53</v>
      </c>
      <c r="J728" s="127"/>
      <c r="K728" s="231"/>
    </row>
    <row r="729" spans="1:11" s="5" customFormat="1" ht="33" customHeight="1" x14ac:dyDescent="0.2">
      <c r="A729" s="21">
        <f t="shared" si="24"/>
        <v>696</v>
      </c>
      <c r="B729" s="22" t="s">
        <v>67</v>
      </c>
      <c r="C729" s="28" t="s">
        <v>864</v>
      </c>
      <c r="D729" s="237" t="s">
        <v>1808</v>
      </c>
      <c r="E729" s="23" t="s">
        <v>439</v>
      </c>
      <c r="F729" s="24">
        <v>3282</v>
      </c>
      <c r="G729" s="24">
        <v>4926</v>
      </c>
      <c r="H729" s="29" t="s">
        <v>2</v>
      </c>
      <c r="I729" s="26" t="s">
        <v>53</v>
      </c>
      <c r="J729" s="127"/>
      <c r="K729" s="231"/>
    </row>
    <row r="730" spans="1:11" s="5" customFormat="1" ht="33" customHeight="1" x14ac:dyDescent="0.2">
      <c r="A730" s="21">
        <f t="shared" si="24"/>
        <v>697</v>
      </c>
      <c r="B730" s="22" t="s">
        <v>1809</v>
      </c>
      <c r="C730" s="28" t="s">
        <v>1764</v>
      </c>
      <c r="D730" s="268">
        <v>2010.11</v>
      </c>
      <c r="E730" s="23" t="s">
        <v>161</v>
      </c>
      <c r="F730" s="24">
        <v>3667</v>
      </c>
      <c r="G730" s="24">
        <v>7351</v>
      </c>
      <c r="H730" s="25" t="s">
        <v>4</v>
      </c>
      <c r="I730" s="153" t="s">
        <v>53</v>
      </c>
      <c r="J730" s="127"/>
      <c r="K730" s="231"/>
    </row>
    <row r="731" spans="1:11" s="5" customFormat="1" ht="33" customHeight="1" x14ac:dyDescent="0.2">
      <c r="A731" s="21">
        <f t="shared" si="24"/>
        <v>698</v>
      </c>
      <c r="B731" s="22" t="s">
        <v>1810</v>
      </c>
      <c r="C731" s="54" t="s">
        <v>1788</v>
      </c>
      <c r="D731" s="237">
        <v>2010.12</v>
      </c>
      <c r="E731" s="23" t="s">
        <v>445</v>
      </c>
      <c r="F731" s="24">
        <v>1881</v>
      </c>
      <c r="G731" s="24">
        <v>1626</v>
      </c>
      <c r="H731" s="152" t="s">
        <v>2</v>
      </c>
      <c r="I731" s="153" t="s">
        <v>53</v>
      </c>
      <c r="J731" s="127"/>
      <c r="K731" s="231"/>
    </row>
    <row r="732" spans="1:11" s="5" customFormat="1" ht="33" customHeight="1" x14ac:dyDescent="0.2">
      <c r="A732" s="21">
        <f t="shared" si="24"/>
        <v>699</v>
      </c>
      <c r="B732" s="22" t="s">
        <v>1811</v>
      </c>
      <c r="C732" s="54" t="s">
        <v>1764</v>
      </c>
      <c r="D732" s="268">
        <v>2011.03</v>
      </c>
      <c r="E732" s="23" t="s">
        <v>448</v>
      </c>
      <c r="F732" s="24">
        <v>3415</v>
      </c>
      <c r="G732" s="24">
        <v>9173</v>
      </c>
      <c r="H732" s="29" t="s">
        <v>2</v>
      </c>
      <c r="I732" s="26" t="s">
        <v>53</v>
      </c>
      <c r="J732" s="127"/>
      <c r="K732" s="231"/>
    </row>
    <row r="733" spans="1:11" s="5" customFormat="1" ht="33" customHeight="1" x14ac:dyDescent="0.2">
      <c r="A733" s="21">
        <f t="shared" si="24"/>
        <v>700</v>
      </c>
      <c r="B733" s="22" t="s">
        <v>1812</v>
      </c>
      <c r="C733" s="28" t="s">
        <v>1813</v>
      </c>
      <c r="D733" s="237">
        <v>2011.04</v>
      </c>
      <c r="E733" s="23" t="s">
        <v>496</v>
      </c>
      <c r="F733" s="24">
        <v>2783</v>
      </c>
      <c r="G733" s="24">
        <v>2731</v>
      </c>
      <c r="H733" s="29" t="s">
        <v>2</v>
      </c>
      <c r="I733" s="26" t="s">
        <v>53</v>
      </c>
      <c r="J733" s="27"/>
      <c r="K733" s="231"/>
    </row>
    <row r="734" spans="1:11" s="5" customFormat="1" ht="33" customHeight="1" x14ac:dyDescent="0.2">
      <c r="A734" s="21">
        <f t="shared" si="24"/>
        <v>701</v>
      </c>
      <c r="B734" s="22" t="s">
        <v>1814</v>
      </c>
      <c r="C734" s="28" t="s">
        <v>1813</v>
      </c>
      <c r="D734" s="268">
        <v>2011.06</v>
      </c>
      <c r="E734" s="23" t="s">
        <v>455</v>
      </c>
      <c r="F734" s="24">
        <v>2554</v>
      </c>
      <c r="G734" s="24">
        <v>3326</v>
      </c>
      <c r="H734" s="29" t="s">
        <v>2</v>
      </c>
      <c r="I734" s="26" t="s">
        <v>53</v>
      </c>
      <c r="J734" s="27"/>
      <c r="K734" s="231"/>
    </row>
    <row r="735" spans="1:11" s="5" customFormat="1" ht="33" customHeight="1" x14ac:dyDescent="0.2">
      <c r="A735" s="21">
        <f t="shared" si="24"/>
        <v>702</v>
      </c>
      <c r="B735" s="22" t="s">
        <v>1815</v>
      </c>
      <c r="C735" s="54" t="s">
        <v>1788</v>
      </c>
      <c r="D735" s="233">
        <v>2011.06</v>
      </c>
      <c r="E735" s="23" t="s">
        <v>457</v>
      </c>
      <c r="F735" s="24">
        <v>2423</v>
      </c>
      <c r="G735" s="24">
        <v>2269</v>
      </c>
      <c r="H735" s="29" t="s">
        <v>2</v>
      </c>
      <c r="I735" s="26" t="s">
        <v>53</v>
      </c>
      <c r="J735" s="27"/>
      <c r="K735" s="231"/>
    </row>
    <row r="736" spans="1:11" s="5" customFormat="1" ht="33" customHeight="1" x14ac:dyDescent="0.2">
      <c r="A736" s="21">
        <f t="shared" si="24"/>
        <v>703</v>
      </c>
      <c r="B736" s="22" t="s">
        <v>1816</v>
      </c>
      <c r="C736" s="28" t="s">
        <v>1764</v>
      </c>
      <c r="D736" s="233">
        <v>2011.08</v>
      </c>
      <c r="E736" s="23" t="s">
        <v>387</v>
      </c>
      <c r="F736" s="24">
        <v>4880</v>
      </c>
      <c r="G736" s="24">
        <v>7535</v>
      </c>
      <c r="H736" s="29" t="s">
        <v>853</v>
      </c>
      <c r="I736" s="26" t="s">
        <v>53</v>
      </c>
      <c r="J736" s="27"/>
      <c r="K736" s="231"/>
    </row>
    <row r="737" spans="1:11" s="5" customFormat="1" ht="33" customHeight="1" x14ac:dyDescent="0.2">
      <c r="A737" s="21">
        <f t="shared" si="24"/>
        <v>704</v>
      </c>
      <c r="B737" s="22" t="s">
        <v>1817</v>
      </c>
      <c r="C737" s="54" t="s">
        <v>1764</v>
      </c>
      <c r="D737" s="233">
        <v>2011.09</v>
      </c>
      <c r="E737" s="23" t="s">
        <v>367</v>
      </c>
      <c r="F737" s="24">
        <v>3304</v>
      </c>
      <c r="G737" s="24">
        <v>7429</v>
      </c>
      <c r="H737" s="29" t="s">
        <v>868</v>
      </c>
      <c r="I737" s="26" t="s">
        <v>53</v>
      </c>
      <c r="J737" s="27"/>
      <c r="K737" s="231"/>
    </row>
    <row r="738" spans="1:11" s="5" customFormat="1" ht="33" customHeight="1" x14ac:dyDescent="0.2">
      <c r="A738" s="21">
        <f t="shared" si="24"/>
        <v>705</v>
      </c>
      <c r="B738" s="22" t="s">
        <v>1818</v>
      </c>
      <c r="C738" s="54" t="s">
        <v>1766</v>
      </c>
      <c r="D738" s="233">
        <v>2011.09</v>
      </c>
      <c r="E738" s="23" t="s">
        <v>1819</v>
      </c>
      <c r="F738" s="24">
        <v>1661</v>
      </c>
      <c r="G738" s="24">
        <v>2654</v>
      </c>
      <c r="H738" s="29" t="s">
        <v>1494</v>
      </c>
      <c r="I738" s="26" t="s">
        <v>53</v>
      </c>
      <c r="J738" s="27"/>
      <c r="K738" s="231"/>
    </row>
    <row r="739" spans="1:11" s="5" customFormat="1" ht="33" customHeight="1" x14ac:dyDescent="0.2">
      <c r="A739" s="21">
        <f t="shared" si="24"/>
        <v>706</v>
      </c>
      <c r="B739" s="22" t="s">
        <v>1820</v>
      </c>
      <c r="C739" s="28" t="s">
        <v>1764</v>
      </c>
      <c r="D739" s="233" t="s">
        <v>1821</v>
      </c>
      <c r="E739" s="23" t="s">
        <v>391</v>
      </c>
      <c r="F739" s="24">
        <v>2677</v>
      </c>
      <c r="G739" s="24">
        <v>3379</v>
      </c>
      <c r="H739" s="29" t="s">
        <v>853</v>
      </c>
      <c r="I739" s="26" t="s">
        <v>53</v>
      </c>
      <c r="J739" s="27"/>
      <c r="K739" s="231"/>
    </row>
    <row r="740" spans="1:11" s="5" customFormat="1" ht="33" customHeight="1" x14ac:dyDescent="0.2">
      <c r="A740" s="21">
        <f t="shared" si="24"/>
        <v>707</v>
      </c>
      <c r="B740" s="22" t="s">
        <v>48</v>
      </c>
      <c r="C740" s="28" t="s">
        <v>1775</v>
      </c>
      <c r="D740" s="233">
        <v>2011.12</v>
      </c>
      <c r="E740" s="23" t="s">
        <v>402</v>
      </c>
      <c r="F740" s="24">
        <v>2895</v>
      </c>
      <c r="G740" s="24">
        <v>5339</v>
      </c>
      <c r="H740" s="29" t="s">
        <v>853</v>
      </c>
      <c r="I740" s="26" t="s">
        <v>53</v>
      </c>
      <c r="J740" s="27"/>
      <c r="K740" s="231"/>
    </row>
    <row r="741" spans="1:11" s="5" customFormat="1" ht="33" customHeight="1" x14ac:dyDescent="0.2">
      <c r="A741" s="21">
        <f t="shared" si="24"/>
        <v>708</v>
      </c>
      <c r="B741" s="22" t="s">
        <v>1822</v>
      </c>
      <c r="C741" s="54" t="s">
        <v>1775</v>
      </c>
      <c r="D741" s="233">
        <v>2012.02</v>
      </c>
      <c r="E741" s="23" t="s">
        <v>340</v>
      </c>
      <c r="F741" s="24">
        <v>2724</v>
      </c>
      <c r="G741" s="24">
        <v>3119</v>
      </c>
      <c r="H741" s="29" t="s">
        <v>901</v>
      </c>
      <c r="I741" s="26" t="s">
        <v>53</v>
      </c>
      <c r="J741" s="27"/>
      <c r="K741" s="231"/>
    </row>
    <row r="742" spans="1:11" s="5" customFormat="1" ht="33" customHeight="1" x14ac:dyDescent="0.2">
      <c r="A742" s="21">
        <f t="shared" si="24"/>
        <v>709</v>
      </c>
      <c r="B742" s="22" t="s">
        <v>1823</v>
      </c>
      <c r="C742" s="28" t="s">
        <v>1788</v>
      </c>
      <c r="D742" s="233">
        <v>2012.02</v>
      </c>
      <c r="E742" s="23" t="s">
        <v>372</v>
      </c>
      <c r="F742" s="24">
        <v>1845</v>
      </c>
      <c r="G742" s="24">
        <v>2061</v>
      </c>
      <c r="H742" s="29" t="s">
        <v>853</v>
      </c>
      <c r="I742" s="26" t="s">
        <v>53</v>
      </c>
      <c r="J742" s="27"/>
      <c r="K742" s="231"/>
    </row>
    <row r="743" spans="1:11" s="5" customFormat="1" ht="33" customHeight="1" x14ac:dyDescent="0.2">
      <c r="A743" s="21">
        <f t="shared" si="24"/>
        <v>710</v>
      </c>
      <c r="B743" s="22" t="s">
        <v>1824</v>
      </c>
      <c r="C743" s="28" t="s">
        <v>1764</v>
      </c>
      <c r="D743" s="233">
        <v>2012.03</v>
      </c>
      <c r="E743" s="23" t="s">
        <v>410</v>
      </c>
      <c r="F743" s="24">
        <v>2492</v>
      </c>
      <c r="G743" s="24">
        <v>4051</v>
      </c>
      <c r="H743" s="29" t="s">
        <v>853</v>
      </c>
      <c r="I743" s="26" t="s">
        <v>53</v>
      </c>
      <c r="J743" s="27"/>
      <c r="K743" s="231"/>
    </row>
    <row r="744" spans="1:11" s="5" customFormat="1" ht="33" customHeight="1" x14ac:dyDescent="0.2">
      <c r="A744" s="21">
        <f t="shared" si="24"/>
        <v>711</v>
      </c>
      <c r="B744" s="22" t="s">
        <v>1825</v>
      </c>
      <c r="C744" s="54" t="s">
        <v>1766</v>
      </c>
      <c r="D744" s="233">
        <v>2012.03</v>
      </c>
      <c r="E744" s="23" t="s">
        <v>113</v>
      </c>
      <c r="F744" s="24">
        <v>4761</v>
      </c>
      <c r="G744" s="24">
        <v>6517</v>
      </c>
      <c r="H744" s="29" t="s">
        <v>1387</v>
      </c>
      <c r="I744" s="26" t="s">
        <v>53</v>
      </c>
      <c r="J744" s="27"/>
      <c r="K744" s="231"/>
    </row>
    <row r="745" spans="1:11" s="5" customFormat="1" ht="33" customHeight="1" x14ac:dyDescent="0.2">
      <c r="A745" s="21">
        <f t="shared" si="24"/>
        <v>712</v>
      </c>
      <c r="B745" s="22" t="s">
        <v>1826</v>
      </c>
      <c r="C745" s="54" t="s">
        <v>1788</v>
      </c>
      <c r="D745" s="233">
        <v>2012.03</v>
      </c>
      <c r="E745" s="23" t="s">
        <v>411</v>
      </c>
      <c r="F745" s="24">
        <v>2891</v>
      </c>
      <c r="G745" s="24">
        <v>2983</v>
      </c>
      <c r="H745" s="29" t="s">
        <v>1448</v>
      </c>
      <c r="I745" s="26" t="s">
        <v>53</v>
      </c>
      <c r="J745" s="27"/>
      <c r="K745" s="231"/>
    </row>
    <row r="746" spans="1:11" s="5" customFormat="1" ht="33" customHeight="1" x14ac:dyDescent="0.2">
      <c r="A746" s="21">
        <f t="shared" si="24"/>
        <v>713</v>
      </c>
      <c r="B746" s="22" t="s">
        <v>1827</v>
      </c>
      <c r="C746" s="28" t="s">
        <v>1780</v>
      </c>
      <c r="D746" s="235">
        <v>2012.06</v>
      </c>
      <c r="E746" s="23" t="s">
        <v>419</v>
      </c>
      <c r="F746" s="24">
        <v>2710</v>
      </c>
      <c r="G746" s="24">
        <v>5180</v>
      </c>
      <c r="H746" s="29" t="s">
        <v>2</v>
      </c>
      <c r="I746" s="26" t="s">
        <v>53</v>
      </c>
      <c r="J746" s="27"/>
      <c r="K746" s="231"/>
    </row>
    <row r="747" spans="1:11" s="5" customFormat="1" ht="33" customHeight="1" x14ac:dyDescent="0.2">
      <c r="A747" s="21">
        <f t="shared" si="24"/>
        <v>714</v>
      </c>
      <c r="B747" s="22" t="s">
        <v>1828</v>
      </c>
      <c r="C747" s="28" t="s">
        <v>1764</v>
      </c>
      <c r="D747" s="235">
        <v>2012.06</v>
      </c>
      <c r="E747" s="23" t="s">
        <v>421</v>
      </c>
      <c r="F747" s="24">
        <v>2625</v>
      </c>
      <c r="G747" s="24">
        <v>3407</v>
      </c>
      <c r="H747" s="29" t="s">
        <v>2</v>
      </c>
      <c r="I747" s="26" t="s">
        <v>53</v>
      </c>
      <c r="J747" s="27"/>
      <c r="K747" s="231"/>
    </row>
    <row r="748" spans="1:11" s="5" customFormat="1" ht="33" customHeight="1" x14ac:dyDescent="0.2">
      <c r="A748" s="21">
        <f t="shared" si="24"/>
        <v>715</v>
      </c>
      <c r="B748" s="22" t="s">
        <v>1829</v>
      </c>
      <c r="C748" s="28" t="s">
        <v>1766</v>
      </c>
      <c r="D748" s="235">
        <v>2012.06</v>
      </c>
      <c r="E748" s="23" t="s">
        <v>381</v>
      </c>
      <c r="F748" s="24">
        <v>3036</v>
      </c>
      <c r="G748" s="24">
        <v>2917</v>
      </c>
      <c r="H748" s="29" t="s">
        <v>2</v>
      </c>
      <c r="I748" s="26" t="s">
        <v>53</v>
      </c>
      <c r="J748" s="27"/>
      <c r="K748" s="231"/>
    </row>
    <row r="749" spans="1:11" s="5" customFormat="1" ht="33" customHeight="1" x14ac:dyDescent="0.2">
      <c r="A749" s="21">
        <f t="shared" si="24"/>
        <v>716</v>
      </c>
      <c r="B749" s="22" t="s">
        <v>1830</v>
      </c>
      <c r="C749" s="28" t="s">
        <v>864</v>
      </c>
      <c r="D749" s="235">
        <v>2012.07</v>
      </c>
      <c r="E749" s="23" t="s">
        <v>103</v>
      </c>
      <c r="F749" s="24">
        <v>3544</v>
      </c>
      <c r="G749" s="24">
        <v>5949</v>
      </c>
      <c r="H749" s="29" t="s">
        <v>938</v>
      </c>
      <c r="I749" s="26" t="s">
        <v>53</v>
      </c>
      <c r="J749" s="27"/>
      <c r="K749" s="231"/>
    </row>
    <row r="750" spans="1:11" s="5" customFormat="1" ht="33" customHeight="1" x14ac:dyDescent="0.2">
      <c r="A750" s="21">
        <f t="shared" si="24"/>
        <v>717</v>
      </c>
      <c r="B750" s="22" t="s">
        <v>1831</v>
      </c>
      <c r="C750" s="54" t="s">
        <v>1766</v>
      </c>
      <c r="D750" s="235">
        <v>2012.08</v>
      </c>
      <c r="E750" s="23" t="s">
        <v>360</v>
      </c>
      <c r="F750" s="24">
        <v>4779</v>
      </c>
      <c r="G750" s="24">
        <v>9492</v>
      </c>
      <c r="H750" s="29" t="s">
        <v>1494</v>
      </c>
      <c r="I750" s="26" t="s">
        <v>53</v>
      </c>
      <c r="J750" s="27" t="s">
        <v>1832</v>
      </c>
      <c r="K750" s="231"/>
    </row>
    <row r="751" spans="1:11" s="5" customFormat="1" ht="33" customHeight="1" x14ac:dyDescent="0.2">
      <c r="A751" s="21">
        <f t="shared" si="24"/>
        <v>718</v>
      </c>
      <c r="B751" s="22" t="s">
        <v>1833</v>
      </c>
      <c r="C751" s="28" t="s">
        <v>1788</v>
      </c>
      <c r="D751" s="235">
        <v>2012.08</v>
      </c>
      <c r="E751" s="23" t="s">
        <v>202</v>
      </c>
      <c r="F751" s="24">
        <v>5986</v>
      </c>
      <c r="G751" s="24">
        <v>7217</v>
      </c>
      <c r="H751" s="29" t="s">
        <v>853</v>
      </c>
      <c r="I751" s="26" t="s">
        <v>53</v>
      </c>
      <c r="J751" s="27"/>
      <c r="K751" s="231"/>
    </row>
    <row r="752" spans="1:11" s="5" customFormat="1" ht="33" customHeight="1" x14ac:dyDescent="0.2">
      <c r="A752" s="21">
        <f t="shared" si="24"/>
        <v>719</v>
      </c>
      <c r="B752" s="22" t="s">
        <v>1834</v>
      </c>
      <c r="C752" s="28" t="s">
        <v>1764</v>
      </c>
      <c r="D752" s="235">
        <v>2012.09</v>
      </c>
      <c r="E752" s="23" t="s">
        <v>363</v>
      </c>
      <c r="F752" s="24">
        <v>5620</v>
      </c>
      <c r="G752" s="24">
        <v>12790</v>
      </c>
      <c r="H752" s="29" t="s">
        <v>922</v>
      </c>
      <c r="I752" s="26" t="s">
        <v>53</v>
      </c>
      <c r="J752" s="27"/>
      <c r="K752" s="231"/>
    </row>
    <row r="753" spans="1:11" s="5" customFormat="1" ht="33" customHeight="1" x14ac:dyDescent="0.2">
      <c r="A753" s="21">
        <f t="shared" si="24"/>
        <v>720</v>
      </c>
      <c r="B753" s="22" t="s">
        <v>1835</v>
      </c>
      <c r="C753" s="54" t="s">
        <v>1764</v>
      </c>
      <c r="D753" s="235" t="s">
        <v>1836</v>
      </c>
      <c r="E753" s="23" t="s">
        <v>367</v>
      </c>
      <c r="F753" s="24">
        <v>244</v>
      </c>
      <c r="G753" s="24">
        <v>355</v>
      </c>
      <c r="H753" s="29" t="s">
        <v>1078</v>
      </c>
      <c r="I753" s="26" t="s">
        <v>53</v>
      </c>
      <c r="J753" s="27"/>
      <c r="K753" s="231"/>
    </row>
    <row r="754" spans="1:11" s="5" customFormat="1" ht="33" customHeight="1" x14ac:dyDescent="0.2">
      <c r="A754" s="21">
        <f t="shared" si="24"/>
        <v>721</v>
      </c>
      <c r="B754" s="28" t="s">
        <v>1837</v>
      </c>
      <c r="C754" s="28" t="s">
        <v>1764</v>
      </c>
      <c r="D754" s="233">
        <v>2012.11</v>
      </c>
      <c r="E754" s="23" t="s">
        <v>150</v>
      </c>
      <c r="F754" s="24">
        <v>2944</v>
      </c>
      <c r="G754" s="24">
        <v>5862</v>
      </c>
      <c r="H754" s="29" t="s">
        <v>922</v>
      </c>
      <c r="I754" s="26" t="s">
        <v>53</v>
      </c>
      <c r="J754" s="27"/>
      <c r="K754" s="231"/>
    </row>
    <row r="755" spans="1:11" s="5" customFormat="1" ht="33" customHeight="1" x14ac:dyDescent="0.2">
      <c r="A755" s="21">
        <f t="shared" si="24"/>
        <v>722</v>
      </c>
      <c r="B755" s="28" t="s">
        <v>1838</v>
      </c>
      <c r="C755" s="28" t="s">
        <v>1780</v>
      </c>
      <c r="D755" s="233">
        <v>2012.11</v>
      </c>
      <c r="E755" s="23" t="s">
        <v>369</v>
      </c>
      <c r="F755" s="24">
        <v>3702</v>
      </c>
      <c r="G755" s="24">
        <v>4814</v>
      </c>
      <c r="H755" s="29" t="s">
        <v>849</v>
      </c>
      <c r="I755" s="26" t="s">
        <v>53</v>
      </c>
      <c r="J755" s="27"/>
      <c r="K755" s="231"/>
    </row>
    <row r="756" spans="1:11" s="5" customFormat="1" ht="33" customHeight="1" x14ac:dyDescent="0.2">
      <c r="A756" s="21">
        <f t="shared" si="24"/>
        <v>723</v>
      </c>
      <c r="B756" s="28" t="s">
        <v>1839</v>
      </c>
      <c r="C756" s="54" t="s">
        <v>1813</v>
      </c>
      <c r="D756" s="235">
        <v>2012.12</v>
      </c>
      <c r="E756" s="23" t="s">
        <v>189</v>
      </c>
      <c r="F756" s="24">
        <v>2661</v>
      </c>
      <c r="G756" s="24">
        <v>3396</v>
      </c>
      <c r="H756" s="29" t="s">
        <v>849</v>
      </c>
      <c r="I756" s="26" t="s">
        <v>53</v>
      </c>
      <c r="J756" s="27"/>
      <c r="K756" s="231"/>
    </row>
    <row r="757" spans="1:11" s="5" customFormat="1" ht="33" customHeight="1" x14ac:dyDescent="0.2">
      <c r="A757" s="21">
        <f t="shared" si="24"/>
        <v>724</v>
      </c>
      <c r="B757" s="28" t="s">
        <v>1840</v>
      </c>
      <c r="C757" s="54" t="s">
        <v>1764</v>
      </c>
      <c r="D757" s="235">
        <v>2012.12</v>
      </c>
      <c r="E757" s="23" t="s">
        <v>371</v>
      </c>
      <c r="F757" s="24">
        <v>784</v>
      </c>
      <c r="G757" s="24">
        <v>1202</v>
      </c>
      <c r="H757" s="29" t="s">
        <v>1665</v>
      </c>
      <c r="I757" s="26" t="s">
        <v>53</v>
      </c>
      <c r="J757" s="27"/>
      <c r="K757" s="231"/>
    </row>
    <row r="758" spans="1:11" s="5" customFormat="1" ht="33" customHeight="1" x14ac:dyDescent="0.2">
      <c r="A758" s="21">
        <f t="shared" si="24"/>
        <v>725</v>
      </c>
      <c r="B758" s="28" t="s">
        <v>1841</v>
      </c>
      <c r="C758" s="28" t="s">
        <v>1788</v>
      </c>
      <c r="D758" s="235">
        <v>2013.01</v>
      </c>
      <c r="E758" s="23" t="s">
        <v>180</v>
      </c>
      <c r="F758" s="24">
        <v>6842</v>
      </c>
      <c r="G758" s="24">
        <v>10024</v>
      </c>
      <c r="H758" s="29" t="s">
        <v>1665</v>
      </c>
      <c r="I758" s="26" t="s">
        <v>53</v>
      </c>
      <c r="J758" s="27"/>
      <c r="K758" s="231"/>
    </row>
    <row r="759" spans="1:11" s="5" customFormat="1" ht="33" customHeight="1" x14ac:dyDescent="0.2">
      <c r="A759" s="21">
        <f t="shared" ref="A759:A822" si="25">ROW()-33</f>
        <v>726</v>
      </c>
      <c r="B759" s="28" t="s">
        <v>1842</v>
      </c>
      <c r="C759" s="28" t="s">
        <v>1813</v>
      </c>
      <c r="D759" s="235">
        <v>2013.04</v>
      </c>
      <c r="E759" s="23" t="s">
        <v>191</v>
      </c>
      <c r="F759" s="24">
        <v>2495</v>
      </c>
      <c r="G759" s="24">
        <v>5564</v>
      </c>
      <c r="H759" s="29" t="s">
        <v>1843</v>
      </c>
      <c r="I759" s="26" t="s">
        <v>53</v>
      </c>
      <c r="J759" s="27"/>
      <c r="K759" s="231"/>
    </row>
    <row r="760" spans="1:11" s="5" customFormat="1" ht="33" customHeight="1" x14ac:dyDescent="0.2">
      <c r="A760" s="21">
        <f t="shared" si="25"/>
        <v>727</v>
      </c>
      <c r="B760" s="28" t="s">
        <v>1844</v>
      </c>
      <c r="C760" s="28" t="s">
        <v>864</v>
      </c>
      <c r="D760" s="235">
        <v>2013.05</v>
      </c>
      <c r="E760" s="23" t="s">
        <v>144</v>
      </c>
      <c r="F760" s="24">
        <v>3885</v>
      </c>
      <c r="G760" s="24">
        <v>6459</v>
      </c>
      <c r="H760" s="29" t="s">
        <v>1179</v>
      </c>
      <c r="I760" s="26" t="s">
        <v>53</v>
      </c>
      <c r="J760" s="27"/>
      <c r="K760" s="231"/>
    </row>
    <row r="761" spans="1:11" s="5" customFormat="1" ht="33" customHeight="1" x14ac:dyDescent="0.2">
      <c r="A761" s="21">
        <f t="shared" si="25"/>
        <v>728</v>
      </c>
      <c r="B761" s="22" t="s">
        <v>1845</v>
      </c>
      <c r="C761" s="28" t="s">
        <v>1788</v>
      </c>
      <c r="D761" s="235">
        <v>2013.05</v>
      </c>
      <c r="E761" s="23" t="s">
        <v>233</v>
      </c>
      <c r="F761" s="24">
        <v>2757</v>
      </c>
      <c r="G761" s="24">
        <v>2795</v>
      </c>
      <c r="H761" s="29" t="s">
        <v>938</v>
      </c>
      <c r="I761" s="26" t="s">
        <v>53</v>
      </c>
      <c r="J761" s="27"/>
      <c r="K761" s="231"/>
    </row>
    <row r="762" spans="1:11" s="5" customFormat="1" ht="33" customHeight="1" x14ac:dyDescent="0.2">
      <c r="A762" s="21">
        <f t="shared" si="25"/>
        <v>729</v>
      </c>
      <c r="B762" s="28" t="s">
        <v>1846</v>
      </c>
      <c r="C762" s="28" t="s">
        <v>1764</v>
      </c>
      <c r="D762" s="235">
        <v>2013.07</v>
      </c>
      <c r="E762" s="23" t="s">
        <v>343</v>
      </c>
      <c r="F762" s="24">
        <v>3266</v>
      </c>
      <c r="G762" s="24">
        <v>3333</v>
      </c>
      <c r="H762" s="29" t="s">
        <v>941</v>
      </c>
      <c r="I762" s="26" t="s">
        <v>53</v>
      </c>
      <c r="J762" s="27"/>
      <c r="K762" s="231"/>
    </row>
    <row r="763" spans="1:11" s="5" customFormat="1" ht="33" customHeight="1" x14ac:dyDescent="0.2">
      <c r="A763" s="21">
        <f t="shared" si="25"/>
        <v>730</v>
      </c>
      <c r="B763" s="28" t="s">
        <v>1847</v>
      </c>
      <c r="C763" s="28" t="s">
        <v>1766</v>
      </c>
      <c r="D763" s="235">
        <v>2013.07</v>
      </c>
      <c r="E763" s="23" t="s">
        <v>345</v>
      </c>
      <c r="F763" s="24">
        <v>2916</v>
      </c>
      <c r="G763" s="24">
        <v>3598</v>
      </c>
      <c r="H763" s="29" t="s">
        <v>901</v>
      </c>
      <c r="I763" s="26" t="s">
        <v>53</v>
      </c>
      <c r="J763" s="27"/>
      <c r="K763" s="231"/>
    </row>
    <row r="764" spans="1:11" s="5" customFormat="1" ht="33" customHeight="1" x14ac:dyDescent="0.2">
      <c r="A764" s="21">
        <f t="shared" si="25"/>
        <v>731</v>
      </c>
      <c r="B764" s="28" t="s">
        <v>1848</v>
      </c>
      <c r="C764" s="28" t="s">
        <v>1849</v>
      </c>
      <c r="D764" s="235">
        <v>2013.07</v>
      </c>
      <c r="E764" s="23" t="s">
        <v>240</v>
      </c>
      <c r="F764" s="24">
        <v>3227</v>
      </c>
      <c r="G764" s="24">
        <v>7646</v>
      </c>
      <c r="H764" s="29" t="s">
        <v>1191</v>
      </c>
      <c r="I764" s="26" t="s">
        <v>53</v>
      </c>
      <c r="J764" s="27"/>
      <c r="K764" s="231"/>
    </row>
    <row r="765" spans="1:11" s="5" customFormat="1" ht="33" customHeight="1" x14ac:dyDescent="0.2">
      <c r="A765" s="21">
        <f t="shared" si="25"/>
        <v>732</v>
      </c>
      <c r="B765" s="28" t="s">
        <v>1850</v>
      </c>
      <c r="C765" s="28" t="s">
        <v>1851</v>
      </c>
      <c r="D765" s="235">
        <v>2013.07</v>
      </c>
      <c r="E765" s="23" t="s">
        <v>339</v>
      </c>
      <c r="F765" s="24">
        <v>2256</v>
      </c>
      <c r="G765" s="24">
        <v>4662</v>
      </c>
      <c r="H765" s="29" t="s">
        <v>1443</v>
      </c>
      <c r="I765" s="26" t="s">
        <v>53</v>
      </c>
      <c r="J765" s="27"/>
      <c r="K765" s="231"/>
    </row>
    <row r="766" spans="1:11" s="5" customFormat="1" ht="33" customHeight="1" x14ac:dyDescent="0.2">
      <c r="A766" s="21">
        <f t="shared" si="25"/>
        <v>733</v>
      </c>
      <c r="B766" s="28" t="s">
        <v>1852</v>
      </c>
      <c r="C766" s="28" t="s">
        <v>1766</v>
      </c>
      <c r="D766" s="235">
        <v>2013.08</v>
      </c>
      <c r="E766" s="23" t="s">
        <v>283</v>
      </c>
      <c r="F766" s="24">
        <v>3324</v>
      </c>
      <c r="G766" s="24">
        <v>3866</v>
      </c>
      <c r="H766" s="29" t="s">
        <v>1494</v>
      </c>
      <c r="I766" s="26" t="s">
        <v>53</v>
      </c>
      <c r="J766" s="27"/>
      <c r="K766" s="231"/>
    </row>
    <row r="767" spans="1:11" s="5" customFormat="1" ht="33" customHeight="1" x14ac:dyDescent="0.2">
      <c r="A767" s="21">
        <f t="shared" si="25"/>
        <v>734</v>
      </c>
      <c r="B767" s="28" t="s">
        <v>1853</v>
      </c>
      <c r="C767" s="54" t="s">
        <v>1779</v>
      </c>
      <c r="D767" s="235">
        <v>2013.08</v>
      </c>
      <c r="E767" s="23" t="s">
        <v>250</v>
      </c>
      <c r="F767" s="24">
        <v>2463</v>
      </c>
      <c r="G767" s="24">
        <v>3828</v>
      </c>
      <c r="H767" s="29" t="s">
        <v>1443</v>
      </c>
      <c r="I767" s="26" t="s">
        <v>53</v>
      </c>
      <c r="J767" s="27"/>
      <c r="K767" s="231"/>
    </row>
    <row r="768" spans="1:11" s="5" customFormat="1" ht="33" customHeight="1" x14ac:dyDescent="0.2">
      <c r="A768" s="21">
        <f t="shared" si="25"/>
        <v>735</v>
      </c>
      <c r="B768" s="28" t="s">
        <v>1854</v>
      </c>
      <c r="C768" s="28" t="s">
        <v>864</v>
      </c>
      <c r="D768" s="235" t="s">
        <v>1855</v>
      </c>
      <c r="E768" s="23" t="s">
        <v>109</v>
      </c>
      <c r="F768" s="24">
        <v>3549</v>
      </c>
      <c r="G768" s="24">
        <v>5591</v>
      </c>
      <c r="H768" s="29" t="s">
        <v>941</v>
      </c>
      <c r="I768" s="26" t="s">
        <v>53</v>
      </c>
      <c r="J768" s="27"/>
      <c r="K768" s="231"/>
    </row>
    <row r="769" spans="1:11" s="5" customFormat="1" ht="33" customHeight="1" x14ac:dyDescent="0.2">
      <c r="A769" s="21">
        <f t="shared" si="25"/>
        <v>736</v>
      </c>
      <c r="B769" s="28" t="s">
        <v>1856</v>
      </c>
      <c r="C769" s="28" t="s">
        <v>864</v>
      </c>
      <c r="D769" s="233">
        <v>2014.03</v>
      </c>
      <c r="E769" s="52" t="s">
        <v>323</v>
      </c>
      <c r="F769" s="53">
        <v>2581</v>
      </c>
      <c r="G769" s="24">
        <v>4688</v>
      </c>
      <c r="H769" s="29" t="s">
        <v>1489</v>
      </c>
      <c r="I769" s="26" t="s">
        <v>53</v>
      </c>
      <c r="J769" s="45"/>
      <c r="K769" s="231"/>
    </row>
    <row r="770" spans="1:11" s="5" customFormat="1" ht="33" customHeight="1" x14ac:dyDescent="0.2">
      <c r="A770" s="21">
        <f t="shared" si="25"/>
        <v>737</v>
      </c>
      <c r="B770" s="28" t="s">
        <v>1857</v>
      </c>
      <c r="C770" s="54" t="s">
        <v>1792</v>
      </c>
      <c r="D770" s="233">
        <v>2014.04</v>
      </c>
      <c r="E770" s="52" t="s">
        <v>326</v>
      </c>
      <c r="F770" s="53">
        <v>2813</v>
      </c>
      <c r="G770" s="24">
        <v>4787</v>
      </c>
      <c r="H770" s="29" t="s">
        <v>2</v>
      </c>
      <c r="I770" s="26" t="s">
        <v>53</v>
      </c>
      <c r="J770" s="45"/>
      <c r="K770" s="231"/>
    </row>
    <row r="771" spans="1:11" s="5" customFormat="1" ht="33" customHeight="1" x14ac:dyDescent="0.2">
      <c r="A771" s="21">
        <f t="shared" si="25"/>
        <v>738</v>
      </c>
      <c r="B771" s="28" t="s">
        <v>1858</v>
      </c>
      <c r="C771" s="28" t="s">
        <v>1775</v>
      </c>
      <c r="D771" s="233">
        <v>2014.05</v>
      </c>
      <c r="E771" s="52" t="s">
        <v>331</v>
      </c>
      <c r="F771" s="53">
        <v>2911</v>
      </c>
      <c r="G771" s="24">
        <v>4918</v>
      </c>
      <c r="H771" s="29" t="s">
        <v>941</v>
      </c>
      <c r="I771" s="26" t="s">
        <v>53</v>
      </c>
      <c r="J771" s="45"/>
      <c r="K771" s="231"/>
    </row>
    <row r="772" spans="1:11" s="7" customFormat="1" ht="33" customHeight="1" x14ac:dyDescent="0.2">
      <c r="A772" s="21">
        <f t="shared" si="25"/>
        <v>739</v>
      </c>
      <c r="B772" s="28" t="s">
        <v>1859</v>
      </c>
      <c r="C772" s="28" t="s">
        <v>1764</v>
      </c>
      <c r="D772" s="233">
        <v>2014.06</v>
      </c>
      <c r="E772" s="52" t="s">
        <v>144</v>
      </c>
      <c r="F772" s="53">
        <v>8755</v>
      </c>
      <c r="G772" s="24">
        <v>15031</v>
      </c>
      <c r="H772" s="29" t="s">
        <v>859</v>
      </c>
      <c r="I772" s="26" t="s">
        <v>53</v>
      </c>
      <c r="J772" s="45"/>
      <c r="K772" s="266"/>
    </row>
    <row r="773" spans="1:11" s="5" customFormat="1" ht="33" customHeight="1" x14ac:dyDescent="0.2">
      <c r="A773" s="21">
        <f t="shared" si="25"/>
        <v>740</v>
      </c>
      <c r="B773" s="28" t="s">
        <v>1860</v>
      </c>
      <c r="C773" s="28" t="s">
        <v>1766</v>
      </c>
      <c r="D773" s="233">
        <v>2014.06</v>
      </c>
      <c r="E773" s="52" t="s">
        <v>261</v>
      </c>
      <c r="F773" s="53">
        <v>3584</v>
      </c>
      <c r="G773" s="24">
        <v>5718</v>
      </c>
      <c r="H773" s="29" t="s">
        <v>941</v>
      </c>
      <c r="I773" s="26" t="s">
        <v>53</v>
      </c>
      <c r="J773" s="45"/>
      <c r="K773" s="231"/>
    </row>
    <row r="774" spans="1:11" s="5" customFormat="1" ht="33" customHeight="1" x14ac:dyDescent="0.2">
      <c r="A774" s="21">
        <f t="shared" si="25"/>
        <v>741</v>
      </c>
      <c r="B774" s="22" t="s">
        <v>1861</v>
      </c>
      <c r="C774" s="47" t="s">
        <v>1788</v>
      </c>
      <c r="D774" s="233">
        <v>2014.07</v>
      </c>
      <c r="E774" s="23" t="s">
        <v>334</v>
      </c>
      <c r="F774" s="24">
        <v>10571</v>
      </c>
      <c r="G774" s="24">
        <v>13923</v>
      </c>
      <c r="H774" s="29" t="s">
        <v>938</v>
      </c>
      <c r="I774" s="26" t="s">
        <v>53</v>
      </c>
      <c r="J774" s="27"/>
      <c r="K774" s="231"/>
    </row>
    <row r="775" spans="1:11" s="5" customFormat="1" ht="33" customHeight="1" x14ac:dyDescent="0.2">
      <c r="A775" s="21">
        <f t="shared" si="25"/>
        <v>742</v>
      </c>
      <c r="B775" s="22" t="s">
        <v>1862</v>
      </c>
      <c r="C775" s="22" t="s">
        <v>1792</v>
      </c>
      <c r="D775" s="233">
        <v>2014.07</v>
      </c>
      <c r="E775" s="23" t="s">
        <v>335</v>
      </c>
      <c r="F775" s="24">
        <v>4314</v>
      </c>
      <c r="G775" s="24">
        <v>8249</v>
      </c>
      <c r="H775" s="29" t="s">
        <v>849</v>
      </c>
      <c r="I775" s="26" t="s">
        <v>53</v>
      </c>
      <c r="J775" s="27"/>
      <c r="K775" s="231"/>
    </row>
    <row r="776" spans="1:11" s="5" customFormat="1" ht="33" customHeight="1" x14ac:dyDescent="0.2">
      <c r="A776" s="21">
        <f t="shared" si="25"/>
        <v>743</v>
      </c>
      <c r="B776" s="22" t="s">
        <v>1863</v>
      </c>
      <c r="C776" s="22" t="s">
        <v>1851</v>
      </c>
      <c r="D776" s="233">
        <v>2014.07</v>
      </c>
      <c r="E776" s="23" t="s">
        <v>338</v>
      </c>
      <c r="F776" s="24">
        <v>3043</v>
      </c>
      <c r="G776" s="24">
        <v>4548</v>
      </c>
      <c r="H776" s="29" t="s">
        <v>948</v>
      </c>
      <c r="I776" s="26" t="s">
        <v>53</v>
      </c>
      <c r="J776" s="27"/>
      <c r="K776" s="231"/>
    </row>
    <row r="777" spans="1:11" s="5" customFormat="1" ht="33" customHeight="1" x14ac:dyDescent="0.2">
      <c r="A777" s="21">
        <f t="shared" si="25"/>
        <v>744</v>
      </c>
      <c r="B777" s="22" t="s">
        <v>1864</v>
      </c>
      <c r="C777" s="22" t="s">
        <v>1779</v>
      </c>
      <c r="D777" s="233">
        <v>2014.07</v>
      </c>
      <c r="E777" s="23" t="s">
        <v>150</v>
      </c>
      <c r="F777" s="24">
        <v>2837</v>
      </c>
      <c r="G777" s="24">
        <v>6165</v>
      </c>
      <c r="H777" s="29" t="s">
        <v>1443</v>
      </c>
      <c r="I777" s="26" t="s">
        <v>53</v>
      </c>
      <c r="J777" s="27"/>
      <c r="K777" s="231"/>
    </row>
    <row r="778" spans="1:11" s="5" customFormat="1" ht="33" customHeight="1" x14ac:dyDescent="0.2">
      <c r="A778" s="21">
        <f t="shared" si="25"/>
        <v>745</v>
      </c>
      <c r="B778" s="22" t="s">
        <v>1865</v>
      </c>
      <c r="C778" s="129" t="s">
        <v>1764</v>
      </c>
      <c r="D778" s="233">
        <v>2014.07</v>
      </c>
      <c r="E778" s="23" t="s">
        <v>152</v>
      </c>
      <c r="F778" s="24">
        <v>2947</v>
      </c>
      <c r="G778" s="24">
        <v>4668</v>
      </c>
      <c r="H778" s="29" t="s">
        <v>941</v>
      </c>
      <c r="I778" s="26" t="s">
        <v>53</v>
      </c>
      <c r="J778" s="27"/>
      <c r="K778" s="231"/>
    </row>
    <row r="779" spans="1:11" s="7" customFormat="1" ht="33" customHeight="1" x14ac:dyDescent="0.2">
      <c r="A779" s="21">
        <f t="shared" si="25"/>
        <v>746</v>
      </c>
      <c r="B779" s="22" t="s">
        <v>1866</v>
      </c>
      <c r="C779" s="22" t="s">
        <v>1779</v>
      </c>
      <c r="D779" s="233">
        <v>2014.08</v>
      </c>
      <c r="E779" s="23" t="s">
        <v>294</v>
      </c>
      <c r="F779" s="24">
        <v>3355</v>
      </c>
      <c r="G779" s="24">
        <v>3449</v>
      </c>
      <c r="H779" s="29" t="s">
        <v>1448</v>
      </c>
      <c r="I779" s="26" t="s">
        <v>53</v>
      </c>
      <c r="J779" s="27"/>
      <c r="K779" s="266"/>
    </row>
    <row r="780" spans="1:11" s="5" customFormat="1" ht="33" customHeight="1" x14ac:dyDescent="0.2">
      <c r="A780" s="21">
        <f t="shared" si="25"/>
        <v>747</v>
      </c>
      <c r="B780" s="22" t="s">
        <v>1867</v>
      </c>
      <c r="C780" s="47" t="s">
        <v>1868</v>
      </c>
      <c r="D780" s="233">
        <v>2014.08</v>
      </c>
      <c r="E780" s="23" t="s">
        <v>191</v>
      </c>
      <c r="F780" s="24">
        <v>2430</v>
      </c>
      <c r="G780" s="24">
        <v>5025</v>
      </c>
      <c r="H780" s="29" t="s">
        <v>1387</v>
      </c>
      <c r="I780" s="26" t="s">
        <v>53</v>
      </c>
      <c r="J780" s="27"/>
      <c r="K780" s="231"/>
    </row>
    <row r="781" spans="1:11" s="5" customFormat="1" ht="33" customHeight="1" x14ac:dyDescent="0.2">
      <c r="A781" s="21">
        <f t="shared" si="25"/>
        <v>748</v>
      </c>
      <c r="B781" s="22" t="s">
        <v>1869</v>
      </c>
      <c r="C781" s="22" t="s">
        <v>864</v>
      </c>
      <c r="D781" s="233">
        <v>2014.09</v>
      </c>
      <c r="E781" s="23" t="s">
        <v>297</v>
      </c>
      <c r="F781" s="24">
        <v>744</v>
      </c>
      <c r="G781" s="24">
        <v>1180</v>
      </c>
      <c r="H781" s="29" t="s">
        <v>948</v>
      </c>
      <c r="I781" s="26" t="s">
        <v>53</v>
      </c>
      <c r="J781" s="27"/>
      <c r="K781" s="231"/>
    </row>
    <row r="782" spans="1:11" s="5" customFormat="1" ht="33" customHeight="1" x14ac:dyDescent="0.2">
      <c r="A782" s="21">
        <f t="shared" si="25"/>
        <v>749</v>
      </c>
      <c r="B782" s="22" t="s">
        <v>1870</v>
      </c>
      <c r="C782" s="22" t="s">
        <v>1868</v>
      </c>
      <c r="D782" s="233" t="s">
        <v>1871</v>
      </c>
      <c r="E782" s="23" t="s">
        <v>302</v>
      </c>
      <c r="F782" s="24">
        <v>4349</v>
      </c>
      <c r="G782" s="24">
        <v>11319</v>
      </c>
      <c r="H782" s="29" t="s">
        <v>1179</v>
      </c>
      <c r="I782" s="26" t="s">
        <v>53</v>
      </c>
      <c r="J782" s="27"/>
      <c r="K782" s="231"/>
    </row>
    <row r="783" spans="1:11" s="5" customFormat="1" ht="33" customHeight="1" x14ac:dyDescent="0.2">
      <c r="A783" s="21">
        <f t="shared" si="25"/>
        <v>750</v>
      </c>
      <c r="B783" s="22" t="s">
        <v>1872</v>
      </c>
      <c r="C783" s="22" t="s">
        <v>1868</v>
      </c>
      <c r="D783" s="233" t="s">
        <v>1873</v>
      </c>
      <c r="E783" s="23" t="s">
        <v>304</v>
      </c>
      <c r="F783" s="24">
        <v>2947</v>
      </c>
      <c r="G783" s="24">
        <v>4399</v>
      </c>
      <c r="H783" s="29" t="s">
        <v>948</v>
      </c>
      <c r="I783" s="26" t="s">
        <v>53</v>
      </c>
      <c r="J783" s="27"/>
      <c r="K783" s="231"/>
    </row>
    <row r="784" spans="1:11" s="5" customFormat="1" ht="33" customHeight="1" x14ac:dyDescent="0.2">
      <c r="A784" s="21">
        <f t="shared" si="25"/>
        <v>751</v>
      </c>
      <c r="B784" s="22" t="s">
        <v>1874</v>
      </c>
      <c r="C784" s="22" t="s">
        <v>1779</v>
      </c>
      <c r="D784" s="233">
        <v>2014.12</v>
      </c>
      <c r="E784" s="23" t="s">
        <v>166</v>
      </c>
      <c r="F784" s="24">
        <v>2299</v>
      </c>
      <c r="G784" s="24">
        <v>3975</v>
      </c>
      <c r="H784" s="29" t="s">
        <v>1875</v>
      </c>
      <c r="I784" s="26" t="s">
        <v>53</v>
      </c>
      <c r="J784" s="27"/>
      <c r="K784" s="231"/>
    </row>
    <row r="785" spans="1:11" s="5" customFormat="1" ht="33" customHeight="1" x14ac:dyDescent="0.2">
      <c r="A785" s="21">
        <f t="shared" si="25"/>
        <v>752</v>
      </c>
      <c r="B785" s="22" t="s">
        <v>1778</v>
      </c>
      <c r="C785" s="47" t="s">
        <v>1876</v>
      </c>
      <c r="D785" s="233">
        <v>2014.12</v>
      </c>
      <c r="E785" s="23" t="s">
        <v>309</v>
      </c>
      <c r="F785" s="24">
        <v>312</v>
      </c>
      <c r="G785" s="24">
        <v>466</v>
      </c>
      <c r="H785" s="29" t="s">
        <v>1494</v>
      </c>
      <c r="I785" s="26" t="s">
        <v>53</v>
      </c>
      <c r="J785" s="27"/>
      <c r="K785" s="231"/>
    </row>
    <row r="786" spans="1:11" s="5" customFormat="1" ht="33" customHeight="1" x14ac:dyDescent="0.2">
      <c r="A786" s="21">
        <f t="shared" si="25"/>
        <v>753</v>
      </c>
      <c r="B786" s="34" t="s">
        <v>1877</v>
      </c>
      <c r="C786" s="34" t="s">
        <v>1779</v>
      </c>
      <c r="D786" s="237">
        <v>2015.01</v>
      </c>
      <c r="E786" s="36" t="s">
        <v>311</v>
      </c>
      <c r="F786" s="37">
        <v>5531</v>
      </c>
      <c r="G786" s="37">
        <v>9622</v>
      </c>
      <c r="H786" s="38" t="s">
        <v>1387</v>
      </c>
      <c r="I786" s="39" t="s">
        <v>53</v>
      </c>
      <c r="J786" s="27"/>
      <c r="K786" s="231"/>
    </row>
    <row r="787" spans="1:11" s="5" customFormat="1" ht="33" customHeight="1" x14ac:dyDescent="0.2">
      <c r="A787" s="21">
        <f t="shared" si="25"/>
        <v>754</v>
      </c>
      <c r="B787" s="145" t="s">
        <v>1878</v>
      </c>
      <c r="C787" s="28" t="s">
        <v>1868</v>
      </c>
      <c r="D787" s="269">
        <v>2015.02</v>
      </c>
      <c r="E787" s="270" t="s">
        <v>314</v>
      </c>
      <c r="F787" s="146">
        <v>3390</v>
      </c>
      <c r="G787" s="146">
        <v>4995</v>
      </c>
      <c r="H787" s="271" t="s">
        <v>1387</v>
      </c>
      <c r="I787" s="272" t="s">
        <v>53</v>
      </c>
      <c r="J787" s="46"/>
      <c r="K787" s="231"/>
    </row>
    <row r="788" spans="1:11" s="5" customFormat="1" ht="33" customHeight="1" x14ac:dyDescent="0.2">
      <c r="A788" s="21">
        <f t="shared" si="25"/>
        <v>755</v>
      </c>
      <c r="B788" s="123" t="s">
        <v>1879</v>
      </c>
      <c r="C788" s="123" t="s">
        <v>864</v>
      </c>
      <c r="D788" s="273">
        <v>2015.03</v>
      </c>
      <c r="E788" s="124" t="s">
        <v>228</v>
      </c>
      <c r="F788" s="125">
        <v>2848</v>
      </c>
      <c r="G788" s="125">
        <v>2502</v>
      </c>
      <c r="H788" s="200" t="s">
        <v>901</v>
      </c>
      <c r="I788" s="126" t="s">
        <v>53</v>
      </c>
      <c r="J788" s="46"/>
      <c r="K788" s="231"/>
    </row>
    <row r="789" spans="1:11" s="7" customFormat="1" ht="33" customHeight="1" x14ac:dyDescent="0.2">
      <c r="A789" s="21">
        <f t="shared" si="25"/>
        <v>756</v>
      </c>
      <c r="B789" s="123" t="s">
        <v>1880</v>
      </c>
      <c r="C789" s="123" t="s">
        <v>1788</v>
      </c>
      <c r="D789" s="273">
        <v>2015.03</v>
      </c>
      <c r="E789" s="124" t="s">
        <v>258</v>
      </c>
      <c r="F789" s="125">
        <v>3283</v>
      </c>
      <c r="G789" s="125">
        <v>3268</v>
      </c>
      <c r="H789" s="200" t="s">
        <v>853</v>
      </c>
      <c r="I789" s="126" t="s">
        <v>53</v>
      </c>
      <c r="J789" s="46"/>
      <c r="K789" s="266"/>
    </row>
    <row r="790" spans="1:11" s="5" customFormat="1" ht="33" customHeight="1" x14ac:dyDescent="0.2">
      <c r="A790" s="21">
        <f t="shared" si="25"/>
        <v>757</v>
      </c>
      <c r="B790" s="123" t="s">
        <v>1881</v>
      </c>
      <c r="C790" s="28" t="s">
        <v>1766</v>
      </c>
      <c r="D790" s="273">
        <v>2015.03</v>
      </c>
      <c r="E790" s="124" t="s">
        <v>261</v>
      </c>
      <c r="F790" s="125">
        <v>305</v>
      </c>
      <c r="G790" s="125">
        <v>463</v>
      </c>
      <c r="H790" s="271" t="s">
        <v>853</v>
      </c>
      <c r="I790" s="126" t="s">
        <v>53</v>
      </c>
      <c r="J790" s="46"/>
      <c r="K790" s="231"/>
    </row>
    <row r="791" spans="1:11" s="5" customFormat="1" ht="33" customHeight="1" x14ac:dyDescent="0.2">
      <c r="A791" s="21">
        <f t="shared" si="25"/>
        <v>758</v>
      </c>
      <c r="B791" s="123" t="s">
        <v>1882</v>
      </c>
      <c r="C791" s="28" t="s">
        <v>864</v>
      </c>
      <c r="D791" s="273">
        <v>2015.06</v>
      </c>
      <c r="E791" s="124" t="s">
        <v>256</v>
      </c>
      <c r="F791" s="125">
        <v>2710</v>
      </c>
      <c r="G791" s="125">
        <v>3514</v>
      </c>
      <c r="H791" s="200" t="s">
        <v>948</v>
      </c>
      <c r="I791" s="126" t="s">
        <v>53</v>
      </c>
      <c r="J791" s="46"/>
      <c r="K791" s="231"/>
    </row>
    <row r="792" spans="1:11" s="5" customFormat="1" ht="33" customHeight="1" x14ac:dyDescent="0.2">
      <c r="A792" s="21">
        <f t="shared" si="25"/>
        <v>759</v>
      </c>
      <c r="B792" s="123" t="s">
        <v>1883</v>
      </c>
      <c r="C792" s="54" t="s">
        <v>1802</v>
      </c>
      <c r="D792" s="273">
        <v>2015.07</v>
      </c>
      <c r="E792" s="124" t="s">
        <v>276</v>
      </c>
      <c r="F792" s="125">
        <v>4572</v>
      </c>
      <c r="G792" s="125">
        <v>4248</v>
      </c>
      <c r="H792" s="200" t="s">
        <v>1387</v>
      </c>
      <c r="I792" s="126" t="s">
        <v>53</v>
      </c>
      <c r="J792" s="46"/>
      <c r="K792" s="231"/>
    </row>
    <row r="793" spans="1:11" s="5" customFormat="1" ht="33" customHeight="1" x14ac:dyDescent="0.2">
      <c r="A793" s="21">
        <f t="shared" si="25"/>
        <v>760</v>
      </c>
      <c r="B793" s="123" t="s">
        <v>1884</v>
      </c>
      <c r="C793" s="28" t="s">
        <v>1813</v>
      </c>
      <c r="D793" s="273">
        <v>2015.07</v>
      </c>
      <c r="E793" s="124" t="s">
        <v>194</v>
      </c>
      <c r="F793" s="125">
        <v>3616</v>
      </c>
      <c r="G793" s="125">
        <v>7975</v>
      </c>
      <c r="H793" s="271" t="s">
        <v>932</v>
      </c>
      <c r="I793" s="126" t="s">
        <v>53</v>
      </c>
      <c r="J793" s="46"/>
      <c r="K793" s="231"/>
    </row>
    <row r="794" spans="1:11" s="5" customFormat="1" ht="33" customHeight="1" x14ac:dyDescent="0.2">
      <c r="A794" s="21">
        <f t="shared" si="25"/>
        <v>761</v>
      </c>
      <c r="B794" s="123" t="s">
        <v>1885</v>
      </c>
      <c r="C794" s="123" t="s">
        <v>1792</v>
      </c>
      <c r="D794" s="273">
        <v>2015.07</v>
      </c>
      <c r="E794" s="124" t="s">
        <v>158</v>
      </c>
      <c r="F794" s="125">
        <v>12495</v>
      </c>
      <c r="G794" s="125">
        <v>7948</v>
      </c>
      <c r="H794" s="271" t="s">
        <v>932</v>
      </c>
      <c r="I794" s="126" t="s">
        <v>53</v>
      </c>
      <c r="J794" s="46"/>
      <c r="K794" s="231"/>
    </row>
    <row r="795" spans="1:11" s="5" customFormat="1" ht="33" customHeight="1" x14ac:dyDescent="0.2">
      <c r="A795" s="21">
        <f t="shared" si="25"/>
        <v>762</v>
      </c>
      <c r="B795" s="123" t="s">
        <v>1886</v>
      </c>
      <c r="C795" s="54" t="s">
        <v>864</v>
      </c>
      <c r="D795" s="273">
        <v>2015.08</v>
      </c>
      <c r="E795" s="124" t="s">
        <v>284</v>
      </c>
      <c r="F795" s="125">
        <v>3763</v>
      </c>
      <c r="G795" s="125">
        <v>7000</v>
      </c>
      <c r="H795" s="200" t="s">
        <v>1448</v>
      </c>
      <c r="I795" s="126" t="s">
        <v>53</v>
      </c>
      <c r="J795" s="46"/>
      <c r="K795" s="231"/>
    </row>
    <row r="796" spans="1:11" s="5" customFormat="1" ht="33" customHeight="1" x14ac:dyDescent="0.2">
      <c r="A796" s="21">
        <f t="shared" si="25"/>
        <v>763</v>
      </c>
      <c r="B796" s="123" t="s">
        <v>1887</v>
      </c>
      <c r="C796" s="123" t="s">
        <v>1764</v>
      </c>
      <c r="D796" s="273">
        <v>2015.08</v>
      </c>
      <c r="E796" s="124" t="s">
        <v>193</v>
      </c>
      <c r="F796" s="125">
        <v>5125</v>
      </c>
      <c r="G796" s="125">
        <v>8094</v>
      </c>
      <c r="H796" s="271" t="s">
        <v>853</v>
      </c>
      <c r="I796" s="126" t="s">
        <v>53</v>
      </c>
      <c r="J796" s="46"/>
      <c r="K796" s="231"/>
    </row>
    <row r="797" spans="1:11" s="5" customFormat="1" ht="33" customHeight="1" x14ac:dyDescent="0.2">
      <c r="A797" s="21">
        <f t="shared" si="25"/>
        <v>764</v>
      </c>
      <c r="B797" s="123" t="s">
        <v>1888</v>
      </c>
      <c r="C797" s="28" t="s">
        <v>1802</v>
      </c>
      <c r="D797" s="273">
        <v>2015.08</v>
      </c>
      <c r="E797" s="124" t="s">
        <v>290</v>
      </c>
      <c r="F797" s="125">
        <v>3544</v>
      </c>
      <c r="G797" s="125">
        <v>3978</v>
      </c>
      <c r="H797" s="271" t="s">
        <v>886</v>
      </c>
      <c r="I797" s="126" t="s">
        <v>53</v>
      </c>
      <c r="J797" s="46"/>
      <c r="K797" s="231"/>
    </row>
    <row r="798" spans="1:11" s="5" customFormat="1" ht="33" customHeight="1" x14ac:dyDescent="0.2">
      <c r="A798" s="21">
        <f t="shared" si="25"/>
        <v>765</v>
      </c>
      <c r="B798" s="123" t="s">
        <v>1889</v>
      </c>
      <c r="C798" s="28" t="s">
        <v>1788</v>
      </c>
      <c r="D798" s="273">
        <v>2015.09</v>
      </c>
      <c r="E798" s="124" t="s">
        <v>231</v>
      </c>
      <c r="F798" s="125">
        <v>2178</v>
      </c>
      <c r="G798" s="125">
        <v>3697</v>
      </c>
      <c r="H798" s="200" t="s">
        <v>957</v>
      </c>
      <c r="I798" s="126" t="s">
        <v>53</v>
      </c>
      <c r="J798" s="46"/>
      <c r="K798" s="231"/>
    </row>
    <row r="799" spans="1:11" s="5" customFormat="1" ht="33" customHeight="1" x14ac:dyDescent="0.2">
      <c r="A799" s="21">
        <f t="shared" si="25"/>
        <v>766</v>
      </c>
      <c r="B799" s="123" t="s">
        <v>1890</v>
      </c>
      <c r="C799" s="123" t="s">
        <v>864</v>
      </c>
      <c r="D799" s="273">
        <v>2015.12</v>
      </c>
      <c r="E799" s="124" t="s">
        <v>245</v>
      </c>
      <c r="F799" s="125">
        <v>2961</v>
      </c>
      <c r="G799" s="125">
        <v>6532</v>
      </c>
      <c r="H799" s="32" t="s">
        <v>886</v>
      </c>
      <c r="I799" s="126" t="s">
        <v>53</v>
      </c>
      <c r="J799" s="46"/>
      <c r="K799" s="231"/>
    </row>
    <row r="800" spans="1:11" s="7" customFormat="1" ht="33" customHeight="1" x14ac:dyDescent="0.2">
      <c r="A800" s="21">
        <f t="shared" si="25"/>
        <v>767</v>
      </c>
      <c r="B800" s="123" t="s">
        <v>1891</v>
      </c>
      <c r="C800" s="28" t="s">
        <v>864</v>
      </c>
      <c r="D800" s="273">
        <v>2016.03</v>
      </c>
      <c r="E800" s="124" t="s">
        <v>251</v>
      </c>
      <c r="F800" s="125">
        <v>3452</v>
      </c>
      <c r="G800" s="125">
        <v>5856</v>
      </c>
      <c r="H800" s="200" t="s">
        <v>859</v>
      </c>
      <c r="I800" s="126" t="s">
        <v>53</v>
      </c>
      <c r="J800" s="46"/>
      <c r="K800" s="266"/>
    </row>
    <row r="801" spans="1:11" s="7" customFormat="1" ht="33" customHeight="1" x14ac:dyDescent="0.2">
      <c r="A801" s="21">
        <f t="shared" si="25"/>
        <v>768</v>
      </c>
      <c r="B801" s="123" t="s">
        <v>1892</v>
      </c>
      <c r="C801" s="28" t="s">
        <v>864</v>
      </c>
      <c r="D801" s="273">
        <v>2016.04</v>
      </c>
      <c r="E801" s="124" t="s">
        <v>205</v>
      </c>
      <c r="F801" s="125">
        <v>3733</v>
      </c>
      <c r="G801" s="125">
        <v>6832</v>
      </c>
      <c r="H801" s="271" t="s">
        <v>853</v>
      </c>
      <c r="I801" s="126" t="s">
        <v>53</v>
      </c>
      <c r="J801" s="46"/>
      <c r="K801" s="266"/>
    </row>
    <row r="802" spans="1:11" s="7" customFormat="1" ht="33" customHeight="1" x14ac:dyDescent="0.2">
      <c r="A802" s="21">
        <f t="shared" si="25"/>
        <v>769</v>
      </c>
      <c r="B802" s="123" t="s">
        <v>1893</v>
      </c>
      <c r="C802" s="28" t="s">
        <v>1807</v>
      </c>
      <c r="D802" s="273">
        <v>2016.05</v>
      </c>
      <c r="E802" s="124" t="s">
        <v>167</v>
      </c>
      <c r="F802" s="125">
        <v>5550</v>
      </c>
      <c r="G802" s="125">
        <v>11094</v>
      </c>
      <c r="H802" s="200" t="s">
        <v>1747</v>
      </c>
      <c r="I802" s="126" t="s">
        <v>53</v>
      </c>
      <c r="J802" s="46"/>
      <c r="K802" s="266"/>
    </row>
    <row r="803" spans="1:11" s="7" customFormat="1" ht="33" customHeight="1" x14ac:dyDescent="0.2">
      <c r="A803" s="21">
        <f t="shared" si="25"/>
        <v>770</v>
      </c>
      <c r="B803" s="123" t="s">
        <v>1894</v>
      </c>
      <c r="C803" s="123" t="s">
        <v>864</v>
      </c>
      <c r="D803" s="273">
        <v>2016.05</v>
      </c>
      <c r="E803" s="124" t="s">
        <v>200</v>
      </c>
      <c r="F803" s="125">
        <v>6567</v>
      </c>
      <c r="G803" s="125">
        <v>8697</v>
      </c>
      <c r="H803" s="271" t="s">
        <v>853</v>
      </c>
      <c r="I803" s="126" t="s">
        <v>53</v>
      </c>
      <c r="J803" s="46"/>
      <c r="K803" s="266"/>
    </row>
    <row r="804" spans="1:11" s="7" customFormat="1" ht="33" customHeight="1" x14ac:dyDescent="0.2">
      <c r="A804" s="21">
        <f t="shared" si="25"/>
        <v>771</v>
      </c>
      <c r="B804" s="123" t="s">
        <v>1895</v>
      </c>
      <c r="C804" s="28" t="s">
        <v>864</v>
      </c>
      <c r="D804" s="273">
        <v>2016.06</v>
      </c>
      <c r="E804" s="124" t="s">
        <v>155</v>
      </c>
      <c r="F804" s="125">
        <v>5809</v>
      </c>
      <c r="G804" s="125">
        <v>12481</v>
      </c>
      <c r="H804" s="200" t="s">
        <v>1747</v>
      </c>
      <c r="I804" s="126" t="s">
        <v>53</v>
      </c>
      <c r="J804" s="46"/>
      <c r="K804" s="266"/>
    </row>
    <row r="805" spans="1:11" s="7" customFormat="1" ht="33" customHeight="1" x14ac:dyDescent="0.2">
      <c r="A805" s="21">
        <f t="shared" si="25"/>
        <v>772</v>
      </c>
      <c r="B805" s="123" t="s">
        <v>1896</v>
      </c>
      <c r="C805" s="28" t="s">
        <v>864</v>
      </c>
      <c r="D805" s="273">
        <v>2016.07</v>
      </c>
      <c r="E805" s="124" t="s">
        <v>219</v>
      </c>
      <c r="F805" s="125">
        <v>3070</v>
      </c>
      <c r="G805" s="125">
        <v>5172</v>
      </c>
      <c r="H805" s="271" t="s">
        <v>957</v>
      </c>
      <c r="I805" s="126" t="s">
        <v>53</v>
      </c>
      <c r="J805" s="46"/>
      <c r="K805" s="266"/>
    </row>
    <row r="806" spans="1:11" s="7" customFormat="1" ht="33" customHeight="1" x14ac:dyDescent="0.2">
      <c r="A806" s="21">
        <f t="shared" si="25"/>
        <v>773</v>
      </c>
      <c r="B806" s="123" t="s">
        <v>1897</v>
      </c>
      <c r="C806" s="123" t="s">
        <v>1876</v>
      </c>
      <c r="D806" s="273">
        <v>2016.08</v>
      </c>
      <c r="E806" s="124" t="s">
        <v>166</v>
      </c>
      <c r="F806" s="125">
        <v>3862</v>
      </c>
      <c r="G806" s="125">
        <v>7415</v>
      </c>
      <c r="H806" s="200" t="s">
        <v>853</v>
      </c>
      <c r="I806" s="126" t="s">
        <v>53</v>
      </c>
      <c r="J806" s="45"/>
      <c r="K806" s="266"/>
    </row>
    <row r="807" spans="1:11" s="7" customFormat="1" ht="33" customHeight="1" x14ac:dyDescent="0.2">
      <c r="A807" s="21">
        <f t="shared" si="25"/>
        <v>774</v>
      </c>
      <c r="B807" s="123" t="s">
        <v>1898</v>
      </c>
      <c r="C807" s="123" t="s">
        <v>864</v>
      </c>
      <c r="D807" s="273">
        <v>2016.09</v>
      </c>
      <c r="E807" s="124" t="s">
        <v>118</v>
      </c>
      <c r="F807" s="125">
        <v>3813</v>
      </c>
      <c r="G807" s="125">
        <v>5416</v>
      </c>
      <c r="H807" s="200" t="s">
        <v>42</v>
      </c>
      <c r="I807" s="126" t="s">
        <v>53</v>
      </c>
      <c r="J807" s="46"/>
      <c r="K807" s="266"/>
    </row>
    <row r="808" spans="1:11" s="7" customFormat="1" ht="33" customHeight="1" x14ac:dyDescent="0.2">
      <c r="A808" s="21">
        <f t="shared" si="25"/>
        <v>775</v>
      </c>
      <c r="B808" s="123" t="s">
        <v>1899</v>
      </c>
      <c r="C808" s="54" t="s">
        <v>1900</v>
      </c>
      <c r="D808" s="273">
        <v>2016.09</v>
      </c>
      <c r="E808" s="124" t="s">
        <v>181</v>
      </c>
      <c r="F808" s="125">
        <v>3463</v>
      </c>
      <c r="G808" s="125">
        <v>6779</v>
      </c>
      <c r="H808" s="271" t="s">
        <v>42</v>
      </c>
      <c r="I808" s="126" t="s">
        <v>53</v>
      </c>
      <c r="J808" s="46"/>
      <c r="K808" s="266"/>
    </row>
    <row r="809" spans="1:11" s="7" customFormat="1" ht="33" customHeight="1" x14ac:dyDescent="0.2">
      <c r="A809" s="21">
        <f t="shared" si="25"/>
        <v>776</v>
      </c>
      <c r="B809" s="123" t="s">
        <v>1901</v>
      </c>
      <c r="C809" s="123" t="s">
        <v>864</v>
      </c>
      <c r="D809" s="273" t="s">
        <v>1902</v>
      </c>
      <c r="E809" s="124" t="s">
        <v>185</v>
      </c>
      <c r="F809" s="125">
        <v>3805</v>
      </c>
      <c r="G809" s="125">
        <v>7383</v>
      </c>
      <c r="H809" s="200" t="s">
        <v>42</v>
      </c>
      <c r="I809" s="126" t="s">
        <v>53</v>
      </c>
      <c r="J809" s="46"/>
      <c r="K809" s="266"/>
    </row>
    <row r="810" spans="1:11" s="7" customFormat="1" ht="33" customHeight="1" x14ac:dyDescent="0.2">
      <c r="A810" s="21">
        <f t="shared" si="25"/>
        <v>777</v>
      </c>
      <c r="B810" s="123" t="s">
        <v>1903</v>
      </c>
      <c r="C810" s="274" t="s">
        <v>864</v>
      </c>
      <c r="D810" s="273">
        <v>2016.11</v>
      </c>
      <c r="E810" s="124" t="s">
        <v>196</v>
      </c>
      <c r="F810" s="275">
        <v>3659</v>
      </c>
      <c r="G810" s="276">
        <v>10782</v>
      </c>
      <c r="H810" s="277" t="s">
        <v>882</v>
      </c>
      <c r="I810" s="211" t="s">
        <v>53</v>
      </c>
      <c r="J810" s="46"/>
      <c r="K810" s="266"/>
    </row>
    <row r="811" spans="1:11" s="7" customFormat="1" ht="33" customHeight="1" x14ac:dyDescent="0.2">
      <c r="A811" s="21">
        <f t="shared" si="25"/>
        <v>778</v>
      </c>
      <c r="B811" s="123" t="s">
        <v>1904</v>
      </c>
      <c r="C811" s="274" t="s">
        <v>1779</v>
      </c>
      <c r="D811" s="273">
        <v>2016.11</v>
      </c>
      <c r="E811" s="124" t="s">
        <v>118</v>
      </c>
      <c r="F811" s="275">
        <v>3410</v>
      </c>
      <c r="G811" s="276">
        <v>5139</v>
      </c>
      <c r="H811" s="200" t="s">
        <v>42</v>
      </c>
      <c r="I811" s="211" t="s">
        <v>53</v>
      </c>
      <c r="J811" s="46"/>
      <c r="K811" s="266"/>
    </row>
    <row r="812" spans="1:11" s="7" customFormat="1" ht="33" customHeight="1" x14ac:dyDescent="0.2">
      <c r="A812" s="21">
        <f t="shared" si="25"/>
        <v>779</v>
      </c>
      <c r="B812" s="123" t="s">
        <v>1905</v>
      </c>
      <c r="C812" s="61" t="s">
        <v>1784</v>
      </c>
      <c r="D812" s="273">
        <v>2016.11</v>
      </c>
      <c r="E812" s="124" t="s">
        <v>156</v>
      </c>
      <c r="F812" s="275">
        <v>3476</v>
      </c>
      <c r="G812" s="276">
        <v>5517</v>
      </c>
      <c r="H812" s="200" t="s">
        <v>42</v>
      </c>
      <c r="I812" s="211" t="s">
        <v>53</v>
      </c>
      <c r="J812" s="46"/>
      <c r="K812" s="266"/>
    </row>
    <row r="813" spans="1:11" s="7" customFormat="1" ht="33" customHeight="1" x14ac:dyDescent="0.2">
      <c r="A813" s="21">
        <f t="shared" si="25"/>
        <v>780</v>
      </c>
      <c r="B813" s="123" t="s">
        <v>1906</v>
      </c>
      <c r="C813" s="61" t="s">
        <v>1900</v>
      </c>
      <c r="D813" s="273">
        <v>2016.11</v>
      </c>
      <c r="E813" s="124" t="s">
        <v>202</v>
      </c>
      <c r="F813" s="275">
        <v>7337</v>
      </c>
      <c r="G813" s="276">
        <v>14288</v>
      </c>
      <c r="H813" s="200" t="s">
        <v>42</v>
      </c>
      <c r="I813" s="211" t="s">
        <v>53</v>
      </c>
      <c r="J813" s="46"/>
      <c r="K813" s="266"/>
    </row>
    <row r="814" spans="1:11" s="7" customFormat="1" ht="33" customHeight="1" x14ac:dyDescent="0.2">
      <c r="A814" s="21">
        <f t="shared" si="25"/>
        <v>781</v>
      </c>
      <c r="B814" s="123" t="s">
        <v>1907</v>
      </c>
      <c r="C814" s="28" t="s">
        <v>1900</v>
      </c>
      <c r="D814" s="273">
        <v>2016.12</v>
      </c>
      <c r="E814" s="124" t="s">
        <v>134</v>
      </c>
      <c r="F814" s="125">
        <v>4553</v>
      </c>
      <c r="G814" s="125">
        <v>5047</v>
      </c>
      <c r="H814" s="200" t="s">
        <v>42</v>
      </c>
      <c r="I814" s="211" t="s">
        <v>53</v>
      </c>
      <c r="J814" s="46"/>
      <c r="K814" s="266"/>
    </row>
    <row r="815" spans="1:11" s="7" customFormat="1" ht="33" customHeight="1" x14ac:dyDescent="0.2">
      <c r="A815" s="21">
        <f t="shared" si="25"/>
        <v>782</v>
      </c>
      <c r="B815" s="123" t="s">
        <v>1908</v>
      </c>
      <c r="C815" s="28" t="s">
        <v>864</v>
      </c>
      <c r="D815" s="273">
        <v>2016.12</v>
      </c>
      <c r="E815" s="124" t="s">
        <v>138</v>
      </c>
      <c r="F815" s="125">
        <v>3482</v>
      </c>
      <c r="G815" s="125">
        <v>6624</v>
      </c>
      <c r="H815" s="200" t="s">
        <v>42</v>
      </c>
      <c r="I815" s="211" t="s">
        <v>53</v>
      </c>
      <c r="J815" s="46"/>
      <c r="K815" s="266"/>
    </row>
    <row r="816" spans="1:11" s="7" customFormat="1" ht="33" customHeight="1" x14ac:dyDescent="0.2">
      <c r="A816" s="21">
        <f t="shared" si="25"/>
        <v>783</v>
      </c>
      <c r="B816" s="123" t="s">
        <v>1909</v>
      </c>
      <c r="C816" s="61" t="s">
        <v>1910</v>
      </c>
      <c r="D816" s="273">
        <v>2016.12</v>
      </c>
      <c r="E816" s="124" t="s">
        <v>139</v>
      </c>
      <c r="F816" s="275">
        <v>4334</v>
      </c>
      <c r="G816" s="276">
        <v>8494</v>
      </c>
      <c r="H816" s="200" t="s">
        <v>42</v>
      </c>
      <c r="I816" s="211" t="s">
        <v>53</v>
      </c>
      <c r="J816" s="46"/>
      <c r="K816" s="266"/>
    </row>
    <row r="817" spans="1:11" s="7" customFormat="1" ht="33" customHeight="1" x14ac:dyDescent="0.2">
      <c r="A817" s="21">
        <f t="shared" si="25"/>
        <v>784</v>
      </c>
      <c r="B817" s="123" t="s">
        <v>1911</v>
      </c>
      <c r="C817" s="61" t="s">
        <v>864</v>
      </c>
      <c r="D817" s="273">
        <v>2016.12</v>
      </c>
      <c r="E817" s="124" t="s">
        <v>144</v>
      </c>
      <c r="F817" s="125">
        <v>4479</v>
      </c>
      <c r="G817" s="125">
        <v>6967</v>
      </c>
      <c r="H817" s="200" t="s">
        <v>4</v>
      </c>
      <c r="I817" s="211" t="s">
        <v>53</v>
      </c>
      <c r="J817" s="46"/>
      <c r="K817" s="266"/>
    </row>
    <row r="818" spans="1:11" s="7" customFormat="1" ht="33" customHeight="1" x14ac:dyDescent="0.2">
      <c r="A818" s="21">
        <f t="shared" si="25"/>
        <v>785</v>
      </c>
      <c r="B818" s="123" t="s">
        <v>1912</v>
      </c>
      <c r="C818" s="28" t="s">
        <v>864</v>
      </c>
      <c r="D818" s="273">
        <v>2017.02</v>
      </c>
      <c r="E818" s="124" t="s">
        <v>153</v>
      </c>
      <c r="F818" s="275">
        <v>4035</v>
      </c>
      <c r="G818" s="125">
        <v>7658</v>
      </c>
      <c r="H818" s="200" t="s">
        <v>42</v>
      </c>
      <c r="I818" s="211" t="s">
        <v>53</v>
      </c>
      <c r="J818" s="46"/>
      <c r="K818" s="266"/>
    </row>
    <row r="819" spans="1:11" s="7" customFormat="1" ht="33" customHeight="1" x14ac:dyDescent="0.2">
      <c r="A819" s="21">
        <f t="shared" si="25"/>
        <v>786</v>
      </c>
      <c r="B819" s="123" t="s">
        <v>1905</v>
      </c>
      <c r="C819" s="123" t="s">
        <v>1807</v>
      </c>
      <c r="D819" s="273">
        <v>2017.02</v>
      </c>
      <c r="E819" s="124" t="s">
        <v>156</v>
      </c>
      <c r="F819" s="275">
        <v>16</v>
      </c>
      <c r="G819" s="125">
        <v>25</v>
      </c>
      <c r="H819" s="200" t="s">
        <v>1730</v>
      </c>
      <c r="I819" s="126" t="s">
        <v>1380</v>
      </c>
      <c r="J819" s="46"/>
      <c r="K819" s="266"/>
    </row>
    <row r="820" spans="1:11" s="7" customFormat="1" ht="33" customHeight="1" x14ac:dyDescent="0.2">
      <c r="A820" s="21">
        <f t="shared" si="25"/>
        <v>787</v>
      </c>
      <c r="B820" s="123" t="s">
        <v>1908</v>
      </c>
      <c r="C820" s="28" t="s">
        <v>864</v>
      </c>
      <c r="D820" s="273">
        <v>2017.03</v>
      </c>
      <c r="E820" s="124" t="s">
        <v>138</v>
      </c>
      <c r="F820" s="125">
        <v>238</v>
      </c>
      <c r="G820" s="125">
        <v>527</v>
      </c>
      <c r="H820" s="277" t="s">
        <v>1387</v>
      </c>
      <c r="I820" s="211" t="s">
        <v>53</v>
      </c>
      <c r="J820" s="46"/>
      <c r="K820" s="266"/>
    </row>
    <row r="821" spans="1:11" s="7" customFormat="1" ht="33" customHeight="1" x14ac:dyDescent="0.2">
      <c r="A821" s="21">
        <f t="shared" si="25"/>
        <v>788</v>
      </c>
      <c r="B821" s="210" t="s">
        <v>1913</v>
      </c>
      <c r="C821" s="28" t="s">
        <v>864</v>
      </c>
      <c r="D821" s="273">
        <v>2017.04</v>
      </c>
      <c r="E821" s="124" t="s">
        <v>166</v>
      </c>
      <c r="F821" s="125">
        <v>3417</v>
      </c>
      <c r="G821" s="125">
        <v>7225</v>
      </c>
      <c r="H821" s="200" t="s">
        <v>42</v>
      </c>
      <c r="I821" s="211" t="s">
        <v>53</v>
      </c>
      <c r="J821" s="46"/>
      <c r="K821" s="266"/>
    </row>
    <row r="822" spans="1:11" s="7" customFormat="1" ht="33" customHeight="1" x14ac:dyDescent="0.2">
      <c r="A822" s="21">
        <f t="shared" si="25"/>
        <v>789</v>
      </c>
      <c r="B822" s="210" t="s">
        <v>1914</v>
      </c>
      <c r="C822" s="54" t="s">
        <v>1784</v>
      </c>
      <c r="D822" s="273">
        <v>2017.04</v>
      </c>
      <c r="E822" s="124" t="s">
        <v>172</v>
      </c>
      <c r="F822" s="125">
        <v>2771</v>
      </c>
      <c r="G822" s="125">
        <v>6908</v>
      </c>
      <c r="H822" s="200" t="s">
        <v>853</v>
      </c>
      <c r="I822" s="211" t="s">
        <v>53</v>
      </c>
      <c r="J822" s="45" t="s">
        <v>1106</v>
      </c>
      <c r="K822" s="266"/>
    </row>
    <row r="823" spans="1:11" s="7" customFormat="1" ht="33" customHeight="1" x14ac:dyDescent="0.2">
      <c r="A823" s="21">
        <f t="shared" ref="A823:A878" si="26">ROW()-33</f>
        <v>790</v>
      </c>
      <c r="B823" s="123" t="s">
        <v>1915</v>
      </c>
      <c r="C823" s="123" t="s">
        <v>1910</v>
      </c>
      <c r="D823" s="273">
        <v>2017.05</v>
      </c>
      <c r="E823" s="124" t="s">
        <v>1916</v>
      </c>
      <c r="F823" s="125">
        <v>3685</v>
      </c>
      <c r="G823" s="125">
        <v>7260</v>
      </c>
      <c r="H823" s="200" t="s">
        <v>853</v>
      </c>
      <c r="I823" s="211" t="s">
        <v>53</v>
      </c>
      <c r="J823" s="46"/>
      <c r="K823" s="266"/>
    </row>
    <row r="824" spans="1:11" s="7" customFormat="1" ht="33" customHeight="1" x14ac:dyDescent="0.2">
      <c r="A824" s="21">
        <f t="shared" si="26"/>
        <v>791</v>
      </c>
      <c r="B824" s="123" t="s">
        <v>1917</v>
      </c>
      <c r="C824" s="123" t="s">
        <v>864</v>
      </c>
      <c r="D824" s="273">
        <v>2017.05</v>
      </c>
      <c r="E824" s="124" t="s">
        <v>128</v>
      </c>
      <c r="F824" s="125">
        <v>3979</v>
      </c>
      <c r="G824" s="125">
        <v>5447</v>
      </c>
      <c r="H824" s="200" t="s">
        <v>936</v>
      </c>
      <c r="I824" s="211" t="s">
        <v>53</v>
      </c>
      <c r="J824" s="46"/>
      <c r="K824" s="266"/>
    </row>
    <row r="825" spans="1:11" s="7" customFormat="1" ht="33" customHeight="1" x14ac:dyDescent="0.2">
      <c r="A825" s="21">
        <f t="shared" si="26"/>
        <v>792</v>
      </c>
      <c r="B825" s="123" t="s">
        <v>1918</v>
      </c>
      <c r="C825" s="123" t="s">
        <v>864</v>
      </c>
      <c r="D825" s="273">
        <v>2017.05</v>
      </c>
      <c r="E825" s="124" t="s">
        <v>112</v>
      </c>
      <c r="F825" s="125">
        <v>2342</v>
      </c>
      <c r="G825" s="125">
        <v>4795</v>
      </c>
      <c r="H825" s="200" t="s">
        <v>4</v>
      </c>
      <c r="I825" s="211" t="s">
        <v>53</v>
      </c>
      <c r="J825" s="46"/>
      <c r="K825" s="266"/>
    </row>
    <row r="826" spans="1:11" s="7" customFormat="1" ht="33" customHeight="1" x14ac:dyDescent="0.2">
      <c r="A826" s="21">
        <f t="shared" si="26"/>
        <v>793</v>
      </c>
      <c r="B826" s="210" t="s">
        <v>1919</v>
      </c>
      <c r="C826" s="123" t="s">
        <v>1802</v>
      </c>
      <c r="D826" s="273">
        <v>2017.06</v>
      </c>
      <c r="E826" s="124" t="s">
        <v>120</v>
      </c>
      <c r="F826" s="125">
        <v>1630</v>
      </c>
      <c r="G826" s="125">
        <v>3507</v>
      </c>
      <c r="H826" s="200" t="s">
        <v>42</v>
      </c>
      <c r="I826" s="126" t="s">
        <v>53</v>
      </c>
      <c r="J826" s="46"/>
      <c r="K826" s="266"/>
    </row>
    <row r="827" spans="1:11" s="7" customFormat="1" ht="33" customHeight="1" x14ac:dyDescent="0.2">
      <c r="A827" s="21">
        <f t="shared" si="26"/>
        <v>794</v>
      </c>
      <c r="B827" s="210" t="s">
        <v>1920</v>
      </c>
      <c r="C827" s="54" t="s">
        <v>1779</v>
      </c>
      <c r="D827" s="273">
        <v>2017.06</v>
      </c>
      <c r="E827" s="124" t="s">
        <v>82</v>
      </c>
      <c r="F827" s="125">
        <v>4980</v>
      </c>
      <c r="G827" s="125">
        <v>9526</v>
      </c>
      <c r="H827" s="200" t="s">
        <v>42</v>
      </c>
      <c r="I827" s="126" t="s">
        <v>53</v>
      </c>
      <c r="J827" s="46"/>
      <c r="K827" s="266"/>
    </row>
    <row r="828" spans="1:11" s="7" customFormat="1" ht="33" customHeight="1" x14ac:dyDescent="0.2">
      <c r="A828" s="21">
        <f t="shared" si="26"/>
        <v>795</v>
      </c>
      <c r="B828" s="210" t="s">
        <v>1921</v>
      </c>
      <c r="C828" s="28" t="s">
        <v>1766</v>
      </c>
      <c r="D828" s="273">
        <v>2017.06</v>
      </c>
      <c r="E828" s="124" t="s">
        <v>113</v>
      </c>
      <c r="F828" s="125">
        <v>7112</v>
      </c>
      <c r="G828" s="125">
        <v>14099</v>
      </c>
      <c r="H828" s="200" t="s">
        <v>42</v>
      </c>
      <c r="I828" s="126" t="s">
        <v>53</v>
      </c>
      <c r="J828" s="46"/>
      <c r="K828" s="266"/>
    </row>
    <row r="829" spans="1:11" s="7" customFormat="1" ht="33" customHeight="1" x14ac:dyDescent="0.2">
      <c r="A829" s="21">
        <f t="shared" si="26"/>
        <v>796</v>
      </c>
      <c r="B829" s="210" t="s">
        <v>1922</v>
      </c>
      <c r="C829" s="28" t="s">
        <v>1910</v>
      </c>
      <c r="D829" s="273">
        <v>2017.07</v>
      </c>
      <c r="E829" s="124" t="s">
        <v>91</v>
      </c>
      <c r="F829" s="125">
        <v>1798</v>
      </c>
      <c r="G829" s="125">
        <v>3533</v>
      </c>
      <c r="H829" s="200" t="s">
        <v>1096</v>
      </c>
      <c r="I829" s="126" t="s">
        <v>53</v>
      </c>
      <c r="J829" s="46"/>
      <c r="K829" s="266"/>
    </row>
    <row r="830" spans="1:11" s="7" customFormat="1" ht="33" customHeight="1" x14ac:dyDescent="0.2">
      <c r="A830" s="21">
        <f t="shared" si="26"/>
        <v>797</v>
      </c>
      <c r="B830" s="210" t="s">
        <v>1923</v>
      </c>
      <c r="C830" s="54" t="s">
        <v>1807</v>
      </c>
      <c r="D830" s="273">
        <v>2017.09</v>
      </c>
      <c r="E830" s="124" t="s">
        <v>1924</v>
      </c>
      <c r="F830" s="125">
        <v>286</v>
      </c>
      <c r="G830" s="125">
        <v>458</v>
      </c>
      <c r="H830" s="200" t="s">
        <v>1925</v>
      </c>
      <c r="I830" s="126" t="s">
        <v>53</v>
      </c>
      <c r="J830" s="46"/>
      <c r="K830" s="266"/>
    </row>
    <row r="831" spans="1:11" s="7" customFormat="1" ht="33" customHeight="1" x14ac:dyDescent="0.2">
      <c r="A831" s="21">
        <f t="shared" si="26"/>
        <v>798</v>
      </c>
      <c r="B831" s="210" t="s">
        <v>1926</v>
      </c>
      <c r="C831" s="123" t="s">
        <v>864</v>
      </c>
      <c r="D831" s="273">
        <v>2017.09</v>
      </c>
      <c r="E831" s="124" t="s">
        <v>1927</v>
      </c>
      <c r="F831" s="125">
        <v>5084</v>
      </c>
      <c r="G831" s="125">
        <v>9306</v>
      </c>
      <c r="H831" s="200" t="s">
        <v>43</v>
      </c>
      <c r="I831" s="126" t="s">
        <v>53</v>
      </c>
      <c r="J831" s="46"/>
      <c r="K831" s="266"/>
    </row>
    <row r="832" spans="1:11" s="7" customFormat="1" ht="33" customHeight="1" x14ac:dyDescent="0.2">
      <c r="A832" s="21">
        <f t="shared" si="26"/>
        <v>799</v>
      </c>
      <c r="B832" s="210" t="s">
        <v>1928</v>
      </c>
      <c r="C832" s="123" t="s">
        <v>1766</v>
      </c>
      <c r="D832" s="273">
        <v>2018.02</v>
      </c>
      <c r="E832" s="124" t="s">
        <v>527</v>
      </c>
      <c r="F832" s="125">
        <v>5614</v>
      </c>
      <c r="G832" s="125">
        <v>8067</v>
      </c>
      <c r="H832" s="200" t="s">
        <v>2</v>
      </c>
      <c r="I832" s="126" t="s">
        <v>883</v>
      </c>
      <c r="J832" s="27"/>
      <c r="K832" s="266"/>
    </row>
    <row r="833" spans="1:11" s="7" customFormat="1" ht="33" customHeight="1" x14ac:dyDescent="0.2">
      <c r="A833" s="21">
        <f t="shared" si="26"/>
        <v>800</v>
      </c>
      <c r="B833" s="123" t="s">
        <v>1929</v>
      </c>
      <c r="C833" s="54" t="s">
        <v>1910</v>
      </c>
      <c r="D833" s="273">
        <v>2018.02</v>
      </c>
      <c r="E833" s="124" t="s">
        <v>528</v>
      </c>
      <c r="F833" s="125">
        <v>889</v>
      </c>
      <c r="G833" s="125">
        <v>1746</v>
      </c>
      <c r="H833" s="200" t="s">
        <v>2</v>
      </c>
      <c r="I833" s="126" t="s">
        <v>883</v>
      </c>
      <c r="J833" s="27"/>
      <c r="K833" s="266"/>
    </row>
    <row r="834" spans="1:11" s="7" customFormat="1" ht="33" customHeight="1" x14ac:dyDescent="0.2">
      <c r="A834" s="21">
        <f t="shared" si="26"/>
        <v>801</v>
      </c>
      <c r="B834" s="210" t="s">
        <v>1930</v>
      </c>
      <c r="C834" s="123" t="s">
        <v>1792</v>
      </c>
      <c r="D834" s="273">
        <v>2018.03</v>
      </c>
      <c r="E834" s="124" t="s">
        <v>455</v>
      </c>
      <c r="F834" s="125">
        <v>4664</v>
      </c>
      <c r="G834" s="125">
        <v>7909</v>
      </c>
      <c r="H834" s="200" t="s">
        <v>2</v>
      </c>
      <c r="I834" s="126" t="s">
        <v>883</v>
      </c>
      <c r="J834" s="46" t="s">
        <v>875</v>
      </c>
      <c r="K834" s="266"/>
    </row>
    <row r="835" spans="1:11" s="7" customFormat="1" ht="33" customHeight="1" x14ac:dyDescent="0.2">
      <c r="A835" s="21">
        <f t="shared" si="26"/>
        <v>802</v>
      </c>
      <c r="B835" s="210" t="s">
        <v>1931</v>
      </c>
      <c r="C835" s="123" t="s">
        <v>1792</v>
      </c>
      <c r="D835" s="273">
        <v>2018.04</v>
      </c>
      <c r="E835" s="212" t="s">
        <v>538</v>
      </c>
      <c r="F835" s="125">
        <v>3265</v>
      </c>
      <c r="G835" s="125">
        <v>6509</v>
      </c>
      <c r="H835" s="200" t="s">
        <v>853</v>
      </c>
      <c r="I835" s="126" t="s">
        <v>1932</v>
      </c>
      <c r="J835" s="46"/>
      <c r="K835" s="266"/>
    </row>
    <row r="836" spans="1:11" s="7" customFormat="1" ht="33" customHeight="1" x14ac:dyDescent="0.2">
      <c r="A836" s="21">
        <f t="shared" si="26"/>
        <v>803</v>
      </c>
      <c r="B836" s="210" t="s">
        <v>1933</v>
      </c>
      <c r="C836" s="28" t="s">
        <v>1802</v>
      </c>
      <c r="D836" s="273">
        <v>2018.04</v>
      </c>
      <c r="E836" s="212" t="s">
        <v>346</v>
      </c>
      <c r="F836" s="125">
        <v>309</v>
      </c>
      <c r="G836" s="125">
        <v>663</v>
      </c>
      <c r="H836" s="200" t="s">
        <v>4</v>
      </c>
      <c r="I836" s="126" t="s">
        <v>1767</v>
      </c>
      <c r="J836" s="46"/>
      <c r="K836" s="266"/>
    </row>
    <row r="837" spans="1:11" s="7" customFormat="1" ht="33" customHeight="1" x14ac:dyDescent="0.2">
      <c r="A837" s="21">
        <f t="shared" si="26"/>
        <v>804</v>
      </c>
      <c r="B837" s="210" t="s">
        <v>1934</v>
      </c>
      <c r="C837" s="123" t="s">
        <v>864</v>
      </c>
      <c r="D837" s="273">
        <v>2018.04</v>
      </c>
      <c r="E837" s="212" t="s">
        <v>544</v>
      </c>
      <c r="F837" s="125">
        <v>4079</v>
      </c>
      <c r="G837" s="125">
        <v>7676</v>
      </c>
      <c r="H837" s="200" t="s">
        <v>853</v>
      </c>
      <c r="I837" s="126" t="s">
        <v>1932</v>
      </c>
      <c r="J837" s="46" t="s">
        <v>875</v>
      </c>
      <c r="K837" s="266"/>
    </row>
    <row r="838" spans="1:11" s="5" customFormat="1" ht="33" customHeight="1" x14ac:dyDescent="0.2">
      <c r="A838" s="21">
        <f t="shared" si="26"/>
        <v>805</v>
      </c>
      <c r="B838" s="123" t="s">
        <v>1935</v>
      </c>
      <c r="C838" s="123" t="s">
        <v>1779</v>
      </c>
      <c r="D838" s="273">
        <v>2018.06</v>
      </c>
      <c r="E838" s="124" t="s">
        <v>340</v>
      </c>
      <c r="F838" s="125">
        <v>6458</v>
      </c>
      <c r="G838" s="125">
        <v>10711</v>
      </c>
      <c r="H838" s="200" t="s">
        <v>42</v>
      </c>
      <c r="I838" s="126" t="s">
        <v>1005</v>
      </c>
      <c r="J838" s="46"/>
      <c r="K838" s="231"/>
    </row>
    <row r="839" spans="1:11" s="7" customFormat="1" ht="33" customHeight="1" x14ac:dyDescent="0.2">
      <c r="A839" s="21">
        <f t="shared" si="26"/>
        <v>806</v>
      </c>
      <c r="B839" s="123" t="s">
        <v>1936</v>
      </c>
      <c r="C839" s="123" t="s">
        <v>864</v>
      </c>
      <c r="D839" s="273">
        <v>2018.06</v>
      </c>
      <c r="E839" s="124" t="s">
        <v>112</v>
      </c>
      <c r="F839" s="125">
        <v>1919</v>
      </c>
      <c r="G839" s="125">
        <v>3117</v>
      </c>
      <c r="H839" s="200" t="s">
        <v>42</v>
      </c>
      <c r="I839" s="126" t="s">
        <v>883</v>
      </c>
      <c r="J839" s="46"/>
      <c r="K839" s="266"/>
    </row>
    <row r="840" spans="1:11" s="7" customFormat="1" ht="33" customHeight="1" x14ac:dyDescent="0.2">
      <c r="A840" s="21">
        <f t="shared" si="26"/>
        <v>807</v>
      </c>
      <c r="B840" s="278" t="s">
        <v>1937</v>
      </c>
      <c r="C840" s="83" t="s">
        <v>1779</v>
      </c>
      <c r="D840" s="279">
        <v>2018.07</v>
      </c>
      <c r="E840" s="280" t="s">
        <v>1938</v>
      </c>
      <c r="F840" s="281">
        <v>364</v>
      </c>
      <c r="G840" s="281">
        <v>651</v>
      </c>
      <c r="H840" s="282" t="s">
        <v>1078</v>
      </c>
      <c r="I840" s="283" t="s">
        <v>1939</v>
      </c>
      <c r="J840" s="72"/>
      <c r="K840" s="266"/>
    </row>
    <row r="841" spans="1:11" s="7" customFormat="1" ht="33" customHeight="1" x14ac:dyDescent="0.2">
      <c r="A841" s="21">
        <f t="shared" si="26"/>
        <v>808</v>
      </c>
      <c r="B841" s="210" t="s">
        <v>1940</v>
      </c>
      <c r="C841" s="95" t="s">
        <v>864</v>
      </c>
      <c r="D841" s="273">
        <v>2018.09</v>
      </c>
      <c r="E841" s="148" t="s">
        <v>436</v>
      </c>
      <c r="F841" s="284">
        <v>6226</v>
      </c>
      <c r="G841" s="285">
        <v>11873</v>
      </c>
      <c r="H841" s="149" t="s">
        <v>43</v>
      </c>
      <c r="I841" s="150" t="s">
        <v>53</v>
      </c>
      <c r="J841" s="46"/>
      <c r="K841" s="266"/>
    </row>
    <row r="842" spans="1:11" s="7" customFormat="1" ht="33" customHeight="1" x14ac:dyDescent="0.2">
      <c r="A842" s="21">
        <f t="shared" si="26"/>
        <v>809</v>
      </c>
      <c r="B842" s="210" t="s">
        <v>1941</v>
      </c>
      <c r="C842" s="54" t="s">
        <v>1766</v>
      </c>
      <c r="D842" s="273" t="s">
        <v>562</v>
      </c>
      <c r="E842" s="212" t="s">
        <v>1942</v>
      </c>
      <c r="F842" s="125">
        <v>2330</v>
      </c>
      <c r="G842" s="125">
        <v>4775</v>
      </c>
      <c r="H842" s="200" t="s">
        <v>936</v>
      </c>
      <c r="I842" s="126" t="s">
        <v>1007</v>
      </c>
      <c r="J842" s="46"/>
      <c r="K842" s="266"/>
    </row>
    <row r="843" spans="1:11" s="7" customFormat="1" ht="33" customHeight="1" x14ac:dyDescent="0.2">
      <c r="A843" s="21">
        <f t="shared" si="26"/>
        <v>810</v>
      </c>
      <c r="B843" s="210" t="s">
        <v>1943</v>
      </c>
      <c r="C843" s="95" t="s">
        <v>1910</v>
      </c>
      <c r="D843" s="273">
        <v>2018.11</v>
      </c>
      <c r="E843" s="124" t="s">
        <v>1944</v>
      </c>
      <c r="F843" s="285">
        <v>5215</v>
      </c>
      <c r="G843" s="285">
        <v>7394</v>
      </c>
      <c r="H843" s="149" t="s">
        <v>853</v>
      </c>
      <c r="I843" s="150" t="s">
        <v>1570</v>
      </c>
      <c r="J843" s="46"/>
      <c r="K843" s="266"/>
    </row>
    <row r="844" spans="1:11" s="7" customFormat="1" ht="33" customHeight="1" x14ac:dyDescent="0.2">
      <c r="A844" s="21">
        <f t="shared" si="26"/>
        <v>811</v>
      </c>
      <c r="B844" s="123" t="s">
        <v>568</v>
      </c>
      <c r="C844" s="89" t="s">
        <v>864</v>
      </c>
      <c r="D844" s="273">
        <v>2018.12</v>
      </c>
      <c r="E844" s="148" t="s">
        <v>543</v>
      </c>
      <c r="F844" s="125">
        <v>4652</v>
      </c>
      <c r="G844" s="125">
        <v>9613</v>
      </c>
      <c r="H844" s="282" t="s">
        <v>4</v>
      </c>
      <c r="I844" s="150" t="s">
        <v>35</v>
      </c>
      <c r="J844" s="27"/>
      <c r="K844" s="266"/>
    </row>
    <row r="845" spans="1:11" s="7" customFormat="1" ht="33" customHeight="1" x14ac:dyDescent="0.2">
      <c r="A845" s="21">
        <f t="shared" si="26"/>
        <v>812</v>
      </c>
      <c r="B845" s="123" t="s">
        <v>569</v>
      </c>
      <c r="C845" s="89" t="s">
        <v>1802</v>
      </c>
      <c r="D845" s="273">
        <v>2018.12</v>
      </c>
      <c r="E845" s="148" t="s">
        <v>543</v>
      </c>
      <c r="F845" s="125">
        <v>27</v>
      </c>
      <c r="G845" s="125">
        <v>42</v>
      </c>
      <c r="H845" s="149" t="s">
        <v>1730</v>
      </c>
      <c r="I845" s="150" t="s">
        <v>1064</v>
      </c>
      <c r="J845" s="27"/>
      <c r="K845" s="266"/>
    </row>
    <row r="846" spans="1:11" s="7" customFormat="1" ht="33" customHeight="1" x14ac:dyDescent="0.2">
      <c r="A846" s="21">
        <f t="shared" si="26"/>
        <v>813</v>
      </c>
      <c r="B846" s="122" t="s">
        <v>586</v>
      </c>
      <c r="C846" s="23" t="s">
        <v>1792</v>
      </c>
      <c r="D846" s="286">
        <v>2019.01</v>
      </c>
      <c r="E846" s="170" t="s">
        <v>587</v>
      </c>
      <c r="F846" s="287">
        <v>3748</v>
      </c>
      <c r="G846" s="287">
        <v>6691</v>
      </c>
      <c r="H846" s="288" t="s">
        <v>43</v>
      </c>
      <c r="I846" s="289" t="s">
        <v>35</v>
      </c>
      <c r="J846" s="46"/>
      <c r="K846" s="266"/>
    </row>
    <row r="847" spans="1:11" s="7" customFormat="1" ht="33" customHeight="1" x14ac:dyDescent="0.2">
      <c r="A847" s="21">
        <f t="shared" si="26"/>
        <v>814</v>
      </c>
      <c r="B847" s="122" t="s">
        <v>591</v>
      </c>
      <c r="C847" s="23" t="s">
        <v>1910</v>
      </c>
      <c r="D847" s="286">
        <v>2019.01</v>
      </c>
      <c r="E847" s="122" t="s">
        <v>592</v>
      </c>
      <c r="F847" s="287">
        <v>9319</v>
      </c>
      <c r="G847" s="287">
        <v>15892</v>
      </c>
      <c r="H847" s="288" t="s">
        <v>43</v>
      </c>
      <c r="I847" s="289" t="s">
        <v>35</v>
      </c>
      <c r="J847" s="27"/>
      <c r="K847" s="266"/>
    </row>
    <row r="848" spans="1:11" s="7" customFormat="1" ht="33" customHeight="1" x14ac:dyDescent="0.2">
      <c r="A848" s="21">
        <f t="shared" si="26"/>
        <v>815</v>
      </c>
      <c r="B848" s="123" t="s">
        <v>620</v>
      </c>
      <c r="C848" s="147" t="s">
        <v>1910</v>
      </c>
      <c r="D848" s="273">
        <v>2019.04</v>
      </c>
      <c r="E848" s="148" t="s">
        <v>629</v>
      </c>
      <c r="F848" s="125">
        <v>855</v>
      </c>
      <c r="G848" s="125">
        <v>1747</v>
      </c>
      <c r="H848" s="149" t="s">
        <v>43</v>
      </c>
      <c r="I848" s="150" t="s">
        <v>53</v>
      </c>
      <c r="J848" s="27"/>
      <c r="K848" s="266"/>
    </row>
    <row r="849" spans="1:11" s="7" customFormat="1" ht="33" customHeight="1" x14ac:dyDescent="0.2">
      <c r="A849" s="21">
        <f t="shared" si="26"/>
        <v>816</v>
      </c>
      <c r="B849" s="123" t="s">
        <v>1945</v>
      </c>
      <c r="C849" s="95" t="s">
        <v>1900</v>
      </c>
      <c r="D849" s="273">
        <v>2019.05</v>
      </c>
      <c r="E849" s="148" t="s">
        <v>633</v>
      </c>
      <c r="F849" s="125">
        <v>3281</v>
      </c>
      <c r="G849" s="125">
        <v>6666</v>
      </c>
      <c r="H849" s="149" t="s">
        <v>43</v>
      </c>
      <c r="I849" s="150" t="s">
        <v>53</v>
      </c>
      <c r="J849" s="27"/>
      <c r="K849" s="266"/>
    </row>
    <row r="850" spans="1:11" s="7" customFormat="1" ht="33" customHeight="1" x14ac:dyDescent="0.2">
      <c r="A850" s="21">
        <f t="shared" si="26"/>
        <v>817</v>
      </c>
      <c r="B850" s="123" t="s">
        <v>1946</v>
      </c>
      <c r="C850" s="95" t="s">
        <v>1900</v>
      </c>
      <c r="D850" s="273">
        <v>2019.05</v>
      </c>
      <c r="E850" s="148" t="s">
        <v>631</v>
      </c>
      <c r="F850" s="125">
        <v>6715</v>
      </c>
      <c r="G850" s="125">
        <v>10629</v>
      </c>
      <c r="H850" s="149" t="s">
        <v>43</v>
      </c>
      <c r="I850" s="150" t="s">
        <v>53</v>
      </c>
      <c r="J850" s="27"/>
      <c r="K850" s="266"/>
    </row>
    <row r="851" spans="1:11" s="7" customFormat="1" ht="33" customHeight="1" x14ac:dyDescent="0.2">
      <c r="A851" s="21">
        <f t="shared" si="26"/>
        <v>818</v>
      </c>
      <c r="B851" s="201" t="s">
        <v>1947</v>
      </c>
      <c r="C851" s="290" t="s">
        <v>1775</v>
      </c>
      <c r="D851" s="291">
        <v>2019.05</v>
      </c>
      <c r="E851" s="292" t="s">
        <v>638</v>
      </c>
      <c r="F851" s="202">
        <v>2576</v>
      </c>
      <c r="G851" s="202">
        <v>4518</v>
      </c>
      <c r="H851" s="293" t="s">
        <v>43</v>
      </c>
      <c r="I851" s="294" t="s">
        <v>53</v>
      </c>
      <c r="J851" s="27"/>
      <c r="K851" s="266"/>
    </row>
    <row r="852" spans="1:11" s="7" customFormat="1" ht="33" customHeight="1" x14ac:dyDescent="0.2">
      <c r="A852" s="21">
        <f t="shared" si="26"/>
        <v>819</v>
      </c>
      <c r="B852" s="41" t="s">
        <v>1948</v>
      </c>
      <c r="C852" s="106" t="s">
        <v>864</v>
      </c>
      <c r="D852" s="232">
        <v>2019.05</v>
      </c>
      <c r="E852" s="107" t="s">
        <v>629</v>
      </c>
      <c r="F852" s="108">
        <v>3889</v>
      </c>
      <c r="G852" s="108">
        <v>7268</v>
      </c>
      <c r="H852" s="109" t="s">
        <v>43</v>
      </c>
      <c r="I852" s="110" t="s">
        <v>53</v>
      </c>
      <c r="J852" s="27"/>
      <c r="K852" s="266"/>
    </row>
    <row r="853" spans="1:11" s="7" customFormat="1" ht="33" customHeight="1" x14ac:dyDescent="0.2">
      <c r="A853" s="21">
        <f t="shared" si="26"/>
        <v>820</v>
      </c>
      <c r="B853" s="28" t="s">
        <v>1949</v>
      </c>
      <c r="C853" s="89" t="s">
        <v>1792</v>
      </c>
      <c r="D853" s="233">
        <v>2019.05</v>
      </c>
      <c r="E853" s="111" t="s">
        <v>634</v>
      </c>
      <c r="F853" s="31">
        <v>2692</v>
      </c>
      <c r="G853" s="31">
        <v>5463</v>
      </c>
      <c r="H853" s="91" t="s">
        <v>43</v>
      </c>
      <c r="I853" s="92" t="s">
        <v>53</v>
      </c>
      <c r="J853" s="27"/>
      <c r="K853" s="266"/>
    </row>
    <row r="854" spans="1:11" s="7" customFormat="1" ht="33" customHeight="1" x14ac:dyDescent="0.2">
      <c r="A854" s="21">
        <f t="shared" si="26"/>
        <v>821</v>
      </c>
      <c r="B854" s="28" t="s">
        <v>1950</v>
      </c>
      <c r="C854" s="89" t="s">
        <v>1775</v>
      </c>
      <c r="D854" s="233">
        <v>2019.05</v>
      </c>
      <c r="E854" s="111" t="s">
        <v>632</v>
      </c>
      <c r="F854" s="31">
        <v>5006</v>
      </c>
      <c r="G854" s="31">
        <v>8884</v>
      </c>
      <c r="H854" s="91" t="s">
        <v>43</v>
      </c>
      <c r="I854" s="92" t="s">
        <v>53</v>
      </c>
      <c r="J854" s="27"/>
      <c r="K854" s="266"/>
    </row>
    <row r="855" spans="1:11" s="7" customFormat="1" ht="33" customHeight="1" x14ac:dyDescent="0.2">
      <c r="A855" s="21">
        <f t="shared" si="26"/>
        <v>822</v>
      </c>
      <c r="B855" s="28" t="s">
        <v>663</v>
      </c>
      <c r="C855" s="89" t="s">
        <v>864</v>
      </c>
      <c r="D855" s="233">
        <v>2019.07</v>
      </c>
      <c r="E855" s="111" t="s">
        <v>652</v>
      </c>
      <c r="F855" s="31">
        <v>2036</v>
      </c>
      <c r="G855" s="31">
        <v>3861</v>
      </c>
      <c r="H855" s="120" t="s">
        <v>1179</v>
      </c>
      <c r="I855" s="92" t="s">
        <v>35</v>
      </c>
      <c r="J855" s="27"/>
      <c r="K855" s="266"/>
    </row>
    <row r="856" spans="1:11" s="7" customFormat="1" ht="33" customHeight="1" x14ac:dyDescent="0.2">
      <c r="A856" s="21">
        <f t="shared" si="26"/>
        <v>823</v>
      </c>
      <c r="B856" s="28" t="s">
        <v>1951</v>
      </c>
      <c r="C856" s="89" t="s">
        <v>864</v>
      </c>
      <c r="D856" s="233">
        <v>2019.08</v>
      </c>
      <c r="E856" s="111" t="s">
        <v>668</v>
      </c>
      <c r="F856" s="31">
        <v>7696</v>
      </c>
      <c r="G856" s="31">
        <v>16958</v>
      </c>
      <c r="H856" s="120" t="s">
        <v>1179</v>
      </c>
      <c r="I856" s="92" t="s">
        <v>35</v>
      </c>
      <c r="J856" s="154"/>
      <c r="K856" s="266"/>
    </row>
    <row r="857" spans="1:11" s="7" customFormat="1" ht="33" customHeight="1" x14ac:dyDescent="0.2">
      <c r="A857" s="21">
        <f t="shared" si="26"/>
        <v>824</v>
      </c>
      <c r="B857" s="28" t="s">
        <v>1952</v>
      </c>
      <c r="C857" s="89" t="s">
        <v>1792</v>
      </c>
      <c r="D857" s="233">
        <v>2019.08</v>
      </c>
      <c r="E857" s="111" t="s">
        <v>673</v>
      </c>
      <c r="F857" s="31">
        <v>3044</v>
      </c>
      <c r="G857" s="31">
        <v>6803</v>
      </c>
      <c r="H857" s="91" t="s">
        <v>619</v>
      </c>
      <c r="I857" s="92" t="s">
        <v>35</v>
      </c>
      <c r="J857" s="154"/>
      <c r="K857" s="266"/>
    </row>
    <row r="858" spans="1:11" s="7" customFormat="1" ht="33" customHeight="1" x14ac:dyDescent="0.2">
      <c r="A858" s="21">
        <f t="shared" si="26"/>
        <v>825</v>
      </c>
      <c r="B858" s="28" t="s">
        <v>1953</v>
      </c>
      <c r="C858" s="89" t="s">
        <v>1775</v>
      </c>
      <c r="D858" s="233" t="s">
        <v>1954</v>
      </c>
      <c r="E858" s="111" t="s">
        <v>692</v>
      </c>
      <c r="F858" s="31">
        <v>2783</v>
      </c>
      <c r="G858" s="91" t="s">
        <v>1955</v>
      </c>
      <c r="H858" s="149" t="s">
        <v>43</v>
      </c>
      <c r="I858" s="92" t="s">
        <v>53</v>
      </c>
      <c r="J858" s="27" t="s">
        <v>1956</v>
      </c>
      <c r="K858" s="266"/>
    </row>
    <row r="859" spans="1:11" s="7" customFormat="1" ht="33" customHeight="1" x14ac:dyDescent="0.2">
      <c r="A859" s="21">
        <f t="shared" si="26"/>
        <v>826</v>
      </c>
      <c r="B859" s="28" t="s">
        <v>1957</v>
      </c>
      <c r="C859" s="89" t="s">
        <v>1792</v>
      </c>
      <c r="D859" s="233">
        <v>2019.11</v>
      </c>
      <c r="E859" s="111" t="s">
        <v>706</v>
      </c>
      <c r="F859" s="31">
        <v>1502</v>
      </c>
      <c r="G859" s="31">
        <v>2247</v>
      </c>
      <c r="H859" s="91" t="s">
        <v>43</v>
      </c>
      <c r="I859" s="92" t="s">
        <v>53</v>
      </c>
      <c r="J859" s="27" t="s">
        <v>1045</v>
      </c>
      <c r="K859" s="266"/>
    </row>
    <row r="860" spans="1:11" s="7" customFormat="1" ht="33" customHeight="1" x14ac:dyDescent="0.2">
      <c r="A860" s="21">
        <f t="shared" si="26"/>
        <v>827</v>
      </c>
      <c r="B860" s="28" t="s">
        <v>1958</v>
      </c>
      <c r="C860" s="89" t="s">
        <v>1775</v>
      </c>
      <c r="D860" s="233">
        <v>2019.11</v>
      </c>
      <c r="E860" s="111" t="s">
        <v>698</v>
      </c>
      <c r="F860" s="31">
        <v>3397</v>
      </c>
      <c r="G860" s="31">
        <v>7210</v>
      </c>
      <c r="H860" s="91" t="s">
        <v>43</v>
      </c>
      <c r="I860" s="92" t="s">
        <v>53</v>
      </c>
      <c r="J860" s="27"/>
      <c r="K860" s="266"/>
    </row>
    <row r="861" spans="1:11" s="7" customFormat="1" ht="33" customHeight="1" x14ac:dyDescent="0.2">
      <c r="A861" s="21">
        <f t="shared" si="26"/>
        <v>828</v>
      </c>
      <c r="B861" s="28" t="s">
        <v>1959</v>
      </c>
      <c r="C861" s="89" t="s">
        <v>1775</v>
      </c>
      <c r="D861" s="233">
        <v>2019.11</v>
      </c>
      <c r="E861" s="111" t="s">
        <v>682</v>
      </c>
      <c r="F861" s="31">
        <v>3396</v>
      </c>
      <c r="G861" s="31">
        <v>5204</v>
      </c>
      <c r="H861" s="91" t="s">
        <v>43</v>
      </c>
      <c r="I861" s="92" t="s">
        <v>53</v>
      </c>
      <c r="J861" s="27"/>
      <c r="K861" s="266"/>
    </row>
    <row r="862" spans="1:11" s="7" customFormat="1" ht="33" customHeight="1" x14ac:dyDescent="0.2">
      <c r="A862" s="21">
        <f t="shared" si="26"/>
        <v>829</v>
      </c>
      <c r="B862" s="28" t="s">
        <v>1960</v>
      </c>
      <c r="C862" s="89" t="s">
        <v>1910</v>
      </c>
      <c r="D862" s="233">
        <v>2019.12</v>
      </c>
      <c r="E862" s="111" t="s">
        <v>709</v>
      </c>
      <c r="F862" s="31">
        <v>3415</v>
      </c>
      <c r="G862" s="31">
        <v>5859</v>
      </c>
      <c r="H862" s="91" t="s">
        <v>43</v>
      </c>
      <c r="I862" s="92" t="s">
        <v>53</v>
      </c>
      <c r="J862" s="27" t="s">
        <v>1961</v>
      </c>
      <c r="K862" s="266"/>
    </row>
    <row r="863" spans="1:11" s="7" customFormat="1" ht="33" customHeight="1" x14ac:dyDescent="0.2">
      <c r="A863" s="21">
        <f t="shared" si="26"/>
        <v>830</v>
      </c>
      <c r="B863" s="28" t="s">
        <v>721</v>
      </c>
      <c r="C863" s="89" t="s">
        <v>864</v>
      </c>
      <c r="D863" s="233">
        <v>2019.12</v>
      </c>
      <c r="E863" s="111" t="s">
        <v>597</v>
      </c>
      <c r="F863" s="31">
        <v>5461</v>
      </c>
      <c r="G863" s="31">
        <v>9477</v>
      </c>
      <c r="H863" s="91" t="s">
        <v>43</v>
      </c>
      <c r="I863" s="92" t="s">
        <v>53</v>
      </c>
      <c r="J863" s="27"/>
      <c r="K863" s="266"/>
    </row>
    <row r="864" spans="1:11" s="7" customFormat="1" ht="33" customHeight="1" x14ac:dyDescent="0.2">
      <c r="A864" s="21">
        <f t="shared" si="26"/>
        <v>831</v>
      </c>
      <c r="B864" s="28" t="s">
        <v>1962</v>
      </c>
      <c r="C864" s="89" t="s">
        <v>1775</v>
      </c>
      <c r="D864" s="233">
        <v>2020.01</v>
      </c>
      <c r="E864" s="111" t="s">
        <v>723</v>
      </c>
      <c r="F864" s="31">
        <v>1156</v>
      </c>
      <c r="G864" s="31">
        <v>2327</v>
      </c>
      <c r="H864" s="91" t="s">
        <v>1179</v>
      </c>
      <c r="I864" s="92" t="s">
        <v>53</v>
      </c>
      <c r="J864" s="27"/>
      <c r="K864" s="266"/>
    </row>
    <row r="865" spans="1:11" s="7" customFormat="1" ht="33" customHeight="1" x14ac:dyDescent="0.2">
      <c r="A865" s="21">
        <f t="shared" si="26"/>
        <v>832</v>
      </c>
      <c r="B865" s="28" t="s">
        <v>1963</v>
      </c>
      <c r="C865" s="95" t="s">
        <v>1792</v>
      </c>
      <c r="D865" s="233">
        <v>2020.02</v>
      </c>
      <c r="E865" s="111" t="s">
        <v>369</v>
      </c>
      <c r="F865" s="31">
        <v>3838</v>
      </c>
      <c r="G865" s="31">
        <v>6913</v>
      </c>
      <c r="H865" s="149" t="s">
        <v>1698</v>
      </c>
      <c r="I865" s="92" t="s">
        <v>53</v>
      </c>
      <c r="J865" s="27"/>
      <c r="K865" s="266"/>
    </row>
    <row r="866" spans="1:11" s="5" customFormat="1" ht="33" customHeight="1" x14ac:dyDescent="0.2">
      <c r="A866" s="21">
        <f t="shared" si="26"/>
        <v>833</v>
      </c>
      <c r="B866" s="28" t="s">
        <v>1958</v>
      </c>
      <c r="C866" s="95" t="s">
        <v>1807</v>
      </c>
      <c r="D866" s="233">
        <v>2020.02</v>
      </c>
      <c r="E866" s="111" t="s">
        <v>698</v>
      </c>
      <c r="F866" s="31">
        <v>24</v>
      </c>
      <c r="G866" s="31">
        <v>50</v>
      </c>
      <c r="H866" s="91" t="s">
        <v>579</v>
      </c>
      <c r="I866" s="92" t="s">
        <v>579</v>
      </c>
      <c r="J866" s="27"/>
      <c r="K866" s="231"/>
    </row>
    <row r="867" spans="1:11" s="7" customFormat="1" ht="33" customHeight="1" x14ac:dyDescent="0.2">
      <c r="A867" s="21">
        <f t="shared" si="26"/>
        <v>834</v>
      </c>
      <c r="B867" s="28" t="s">
        <v>1963</v>
      </c>
      <c r="C867" s="89" t="s">
        <v>767</v>
      </c>
      <c r="D867" s="233">
        <v>2020.05</v>
      </c>
      <c r="E867" s="111" t="s">
        <v>1964</v>
      </c>
      <c r="F867" s="31">
        <v>17</v>
      </c>
      <c r="G867" s="31">
        <v>38</v>
      </c>
      <c r="H867" s="149" t="s">
        <v>579</v>
      </c>
      <c r="I867" s="92" t="s">
        <v>53</v>
      </c>
      <c r="J867" s="27"/>
      <c r="K867" s="266"/>
    </row>
    <row r="868" spans="1:11" s="5" customFormat="1" ht="33" customHeight="1" x14ac:dyDescent="0.2">
      <c r="A868" s="21">
        <f t="shared" si="26"/>
        <v>835</v>
      </c>
      <c r="B868" s="22" t="s">
        <v>772</v>
      </c>
      <c r="C868" s="22" t="s">
        <v>767</v>
      </c>
      <c r="D868" s="235">
        <v>2020.06</v>
      </c>
      <c r="E868" s="23" t="s">
        <v>773</v>
      </c>
      <c r="F868" s="24">
        <v>4951</v>
      </c>
      <c r="G868" s="24">
        <v>7688</v>
      </c>
      <c r="H868" s="172" t="s">
        <v>43</v>
      </c>
      <c r="I868" s="26" t="s">
        <v>53</v>
      </c>
      <c r="J868" s="27" t="s">
        <v>1961</v>
      </c>
      <c r="K868" s="231"/>
    </row>
    <row r="869" spans="1:11" s="5" customFormat="1" ht="33" customHeight="1" x14ac:dyDescent="0.2">
      <c r="A869" s="21">
        <f t="shared" si="26"/>
        <v>836</v>
      </c>
      <c r="B869" s="22" t="s">
        <v>774</v>
      </c>
      <c r="C869" s="22" t="s">
        <v>767</v>
      </c>
      <c r="D869" s="235">
        <v>2020.06</v>
      </c>
      <c r="E869" s="23" t="s">
        <v>775</v>
      </c>
      <c r="F869" s="24">
        <v>11351</v>
      </c>
      <c r="G869" s="24">
        <v>18727</v>
      </c>
      <c r="H869" s="29" t="s">
        <v>43</v>
      </c>
      <c r="I869" s="26" t="s">
        <v>53</v>
      </c>
      <c r="J869" s="27" t="s">
        <v>1965</v>
      </c>
      <c r="K869" s="231"/>
    </row>
    <row r="870" spans="1:11" s="5" customFormat="1" ht="33" customHeight="1" x14ac:dyDescent="0.2">
      <c r="A870" s="21">
        <f t="shared" si="26"/>
        <v>837</v>
      </c>
      <c r="B870" s="22" t="s">
        <v>1966</v>
      </c>
      <c r="C870" s="22" t="s">
        <v>767</v>
      </c>
      <c r="D870" s="235">
        <v>2020.07</v>
      </c>
      <c r="E870" s="23" t="s">
        <v>786</v>
      </c>
      <c r="F870" s="24">
        <v>2631</v>
      </c>
      <c r="G870" s="24">
        <v>4513</v>
      </c>
      <c r="H870" s="172" t="s">
        <v>43</v>
      </c>
      <c r="I870" s="26" t="s">
        <v>53</v>
      </c>
      <c r="J870" s="27" t="s">
        <v>1961</v>
      </c>
      <c r="K870" s="231"/>
    </row>
    <row r="871" spans="1:11" s="5" customFormat="1" ht="33" customHeight="1" x14ac:dyDescent="0.2">
      <c r="A871" s="21">
        <f t="shared" si="26"/>
        <v>838</v>
      </c>
      <c r="B871" s="22" t="s">
        <v>1967</v>
      </c>
      <c r="C871" s="22" t="s">
        <v>767</v>
      </c>
      <c r="D871" s="235">
        <v>2020.07</v>
      </c>
      <c r="E871" s="23" t="s">
        <v>785</v>
      </c>
      <c r="F871" s="24">
        <v>2925</v>
      </c>
      <c r="G871" s="24">
        <v>5471</v>
      </c>
      <c r="H871" s="29" t="s">
        <v>43</v>
      </c>
      <c r="I871" s="26" t="s">
        <v>53</v>
      </c>
      <c r="J871" s="27"/>
      <c r="K871" s="231"/>
    </row>
    <row r="872" spans="1:11" s="5" customFormat="1" ht="33" customHeight="1" x14ac:dyDescent="0.2">
      <c r="A872" s="21">
        <f t="shared" si="26"/>
        <v>839</v>
      </c>
      <c r="B872" s="22" t="s">
        <v>1968</v>
      </c>
      <c r="C872" s="22" t="s">
        <v>767</v>
      </c>
      <c r="D872" s="235">
        <v>2020.07</v>
      </c>
      <c r="E872" s="23" t="s">
        <v>784</v>
      </c>
      <c r="F872" s="24">
        <v>3756</v>
      </c>
      <c r="G872" s="24">
        <v>8105</v>
      </c>
      <c r="H872" s="29" t="s">
        <v>43</v>
      </c>
      <c r="I872" s="26" t="s">
        <v>53</v>
      </c>
      <c r="J872" s="27" t="s">
        <v>1961</v>
      </c>
      <c r="K872" s="231"/>
    </row>
    <row r="873" spans="1:11" s="5" customFormat="1" ht="33" customHeight="1" x14ac:dyDescent="0.2">
      <c r="A873" s="21">
        <f t="shared" si="26"/>
        <v>840</v>
      </c>
      <c r="B873" s="22" t="s">
        <v>822</v>
      </c>
      <c r="C873" s="22" t="s">
        <v>767</v>
      </c>
      <c r="D873" s="235" t="s">
        <v>1969</v>
      </c>
      <c r="E873" s="23" t="s">
        <v>823</v>
      </c>
      <c r="F873" s="24">
        <v>2242</v>
      </c>
      <c r="G873" s="24">
        <v>4555</v>
      </c>
      <c r="H873" s="91" t="s">
        <v>824</v>
      </c>
      <c r="I873" s="26" t="s">
        <v>53</v>
      </c>
      <c r="J873" s="27" t="s">
        <v>801</v>
      </c>
      <c r="K873" s="231"/>
    </row>
    <row r="874" spans="1:11" s="5" customFormat="1" ht="33" customHeight="1" x14ac:dyDescent="0.2">
      <c r="A874" s="21">
        <f t="shared" si="26"/>
        <v>841</v>
      </c>
      <c r="B874" s="47" t="s">
        <v>2729</v>
      </c>
      <c r="C874" s="47" t="s">
        <v>767</v>
      </c>
      <c r="D874" s="223">
        <v>2020.12</v>
      </c>
      <c r="E874" s="48" t="s">
        <v>2730</v>
      </c>
      <c r="F874" s="49">
        <v>3568</v>
      </c>
      <c r="G874" s="49">
        <v>6772</v>
      </c>
      <c r="H874" s="50" t="s">
        <v>54</v>
      </c>
      <c r="I874" s="156" t="s">
        <v>53</v>
      </c>
      <c r="J874" s="27" t="s">
        <v>801</v>
      </c>
      <c r="K874" s="231"/>
    </row>
    <row r="875" spans="1:11" s="5" customFormat="1" ht="33" customHeight="1" x14ac:dyDescent="0.2">
      <c r="A875" s="21">
        <f t="shared" si="26"/>
        <v>842</v>
      </c>
      <c r="B875" s="47" t="s">
        <v>2731</v>
      </c>
      <c r="C875" s="47" t="s">
        <v>767</v>
      </c>
      <c r="D875" s="223">
        <v>2020.12</v>
      </c>
      <c r="E875" s="48" t="s">
        <v>713</v>
      </c>
      <c r="F875" s="49">
        <v>5208</v>
      </c>
      <c r="G875" s="49">
        <v>12370</v>
      </c>
      <c r="H875" s="50" t="s">
        <v>43</v>
      </c>
      <c r="I875" s="156" t="s">
        <v>53</v>
      </c>
      <c r="J875" s="27" t="s">
        <v>801</v>
      </c>
      <c r="K875" s="231"/>
    </row>
    <row r="876" spans="1:11" s="5" customFormat="1" ht="33" customHeight="1" x14ac:dyDescent="0.2">
      <c r="A876" s="21">
        <f t="shared" si="26"/>
        <v>843</v>
      </c>
      <c r="B876" s="47" t="s">
        <v>2748</v>
      </c>
      <c r="C876" s="47" t="s">
        <v>767</v>
      </c>
      <c r="D876" s="47" t="s">
        <v>2739</v>
      </c>
      <c r="E876" s="48" t="s">
        <v>114</v>
      </c>
      <c r="F876" s="49">
        <v>2182</v>
      </c>
      <c r="G876" s="49">
        <v>3979</v>
      </c>
      <c r="H876" s="50" t="s">
        <v>43</v>
      </c>
      <c r="I876" s="156" t="s">
        <v>53</v>
      </c>
      <c r="J876" s="27"/>
      <c r="K876" s="231"/>
    </row>
    <row r="877" spans="1:11" s="5" customFormat="1" ht="33" customHeight="1" x14ac:dyDescent="0.2">
      <c r="A877" s="21">
        <f t="shared" si="26"/>
        <v>844</v>
      </c>
      <c r="B877" s="129" t="s">
        <v>2751</v>
      </c>
      <c r="C877" s="129" t="s">
        <v>767</v>
      </c>
      <c r="D877" s="129" t="s">
        <v>2752</v>
      </c>
      <c r="E877" s="131" t="s">
        <v>419</v>
      </c>
      <c r="F877" s="132">
        <v>4480</v>
      </c>
      <c r="G877" s="132">
        <v>6858</v>
      </c>
      <c r="H877" s="133" t="s">
        <v>43</v>
      </c>
      <c r="I877" s="334" t="s">
        <v>53</v>
      </c>
      <c r="J877" s="221" t="s">
        <v>801</v>
      </c>
      <c r="K877" s="231"/>
    </row>
    <row r="878" spans="1:11" s="5" customFormat="1" ht="33" customHeight="1" x14ac:dyDescent="0.2">
      <c r="A878" s="21">
        <f t="shared" si="26"/>
        <v>845</v>
      </c>
      <c r="B878" s="47" t="s">
        <v>2753</v>
      </c>
      <c r="C878" s="47" t="s">
        <v>767</v>
      </c>
      <c r="D878" s="47" t="s">
        <v>2752</v>
      </c>
      <c r="E878" s="48" t="s">
        <v>340</v>
      </c>
      <c r="F878" s="49">
        <v>3382</v>
      </c>
      <c r="G878" s="49">
        <v>5397</v>
      </c>
      <c r="H878" s="50" t="s">
        <v>43</v>
      </c>
      <c r="I878" s="156" t="s">
        <v>53</v>
      </c>
      <c r="J878" s="27" t="s">
        <v>801</v>
      </c>
      <c r="K878" s="231"/>
    </row>
    <row r="879" spans="1:11" s="5" customFormat="1" ht="33" customHeight="1" x14ac:dyDescent="0.2">
      <c r="A879" s="356" t="s">
        <v>536</v>
      </c>
      <c r="B879" s="357"/>
      <c r="C879" s="357"/>
      <c r="D879" s="357"/>
      <c r="E879" s="357"/>
      <c r="F879" s="357"/>
      <c r="G879" s="357"/>
      <c r="H879" s="357"/>
      <c r="I879" s="357"/>
      <c r="J879" s="358"/>
      <c r="K879" s="231"/>
    </row>
    <row r="880" spans="1:11" s="5" customFormat="1" ht="33" customHeight="1" x14ac:dyDescent="0.2">
      <c r="A880" s="21">
        <f>ROW()-34</f>
        <v>846</v>
      </c>
      <c r="B880" s="22" t="s">
        <v>1970</v>
      </c>
      <c r="C880" s="28" t="s">
        <v>536</v>
      </c>
      <c r="D880" s="233">
        <v>2012.01</v>
      </c>
      <c r="E880" s="23" t="s">
        <v>363</v>
      </c>
      <c r="F880" s="24">
        <v>1709</v>
      </c>
      <c r="G880" s="24">
        <v>4529</v>
      </c>
      <c r="H880" s="172" t="s">
        <v>853</v>
      </c>
      <c r="I880" s="26" t="s">
        <v>53</v>
      </c>
      <c r="J880" s="27"/>
      <c r="K880" s="231"/>
    </row>
    <row r="881" spans="1:11" s="5" customFormat="1" ht="33" customHeight="1" x14ac:dyDescent="0.2">
      <c r="A881" s="21">
        <f t="shared" ref="A881:A882" si="27">ROW()-34</f>
        <v>847</v>
      </c>
      <c r="B881" s="22" t="s">
        <v>1971</v>
      </c>
      <c r="C881" s="54" t="s">
        <v>536</v>
      </c>
      <c r="D881" s="235">
        <v>2012.08</v>
      </c>
      <c r="E881" s="23" t="s">
        <v>361</v>
      </c>
      <c r="F881" s="24">
        <v>1622</v>
      </c>
      <c r="G881" s="24">
        <v>2596</v>
      </c>
      <c r="H881" s="172" t="s">
        <v>1387</v>
      </c>
      <c r="I881" s="26" t="s">
        <v>53</v>
      </c>
      <c r="J881" s="27"/>
      <c r="K881" s="231"/>
    </row>
    <row r="882" spans="1:11" s="5" customFormat="1" ht="33" customHeight="1" x14ac:dyDescent="0.2">
      <c r="A882" s="21">
        <f t="shared" si="27"/>
        <v>848</v>
      </c>
      <c r="B882" s="28" t="s">
        <v>1972</v>
      </c>
      <c r="C882" s="28" t="s">
        <v>536</v>
      </c>
      <c r="D882" s="233">
        <v>2015.09</v>
      </c>
      <c r="E882" s="30" t="s">
        <v>233</v>
      </c>
      <c r="F882" s="31">
        <v>957</v>
      </c>
      <c r="G882" s="31">
        <v>1528</v>
      </c>
      <c r="H882" s="200" t="s">
        <v>1399</v>
      </c>
      <c r="I882" s="33" t="s">
        <v>53</v>
      </c>
      <c r="J882" s="46"/>
      <c r="K882" s="231"/>
    </row>
    <row r="883" spans="1:11" s="5" customFormat="1" ht="33" customHeight="1" x14ac:dyDescent="0.2">
      <c r="A883" s="21">
        <f>ROW()-34</f>
        <v>849</v>
      </c>
      <c r="B883" s="28" t="s">
        <v>694</v>
      </c>
      <c r="C883" s="28" t="s">
        <v>536</v>
      </c>
      <c r="D883" s="233" t="s">
        <v>1039</v>
      </c>
      <c r="E883" s="111" t="s">
        <v>598</v>
      </c>
      <c r="F883" s="31">
        <v>1660</v>
      </c>
      <c r="G883" s="31">
        <v>3186</v>
      </c>
      <c r="H883" s="149" t="s">
        <v>43</v>
      </c>
      <c r="I883" s="92" t="s">
        <v>53</v>
      </c>
      <c r="J883" s="27"/>
      <c r="K883" s="231"/>
    </row>
    <row r="884" spans="1:11" s="5" customFormat="1" ht="33" customHeight="1" x14ac:dyDescent="0.2">
      <c r="A884" s="356" t="s">
        <v>17</v>
      </c>
      <c r="B884" s="357"/>
      <c r="C884" s="357"/>
      <c r="D884" s="357"/>
      <c r="E884" s="357"/>
      <c r="F884" s="357"/>
      <c r="G884" s="357"/>
      <c r="H884" s="357"/>
      <c r="I884" s="357"/>
      <c r="J884" s="358"/>
      <c r="K884" s="231"/>
    </row>
    <row r="885" spans="1:11" s="5" customFormat="1" ht="33" customHeight="1" x14ac:dyDescent="0.2">
      <c r="A885" s="21">
        <f>ROW()-35</f>
        <v>850</v>
      </c>
      <c r="B885" s="22" t="s">
        <v>1973</v>
      </c>
      <c r="C885" s="22" t="s">
        <v>17</v>
      </c>
      <c r="D885" s="235">
        <v>2005.12</v>
      </c>
      <c r="E885" s="23" t="s">
        <v>150</v>
      </c>
      <c r="F885" s="24">
        <v>1711</v>
      </c>
      <c r="G885" s="24">
        <v>4946</v>
      </c>
      <c r="H885" s="172" t="s">
        <v>4</v>
      </c>
      <c r="I885" s="26" t="s">
        <v>53</v>
      </c>
      <c r="J885" s="27"/>
      <c r="K885" s="231"/>
    </row>
    <row r="886" spans="1:11" s="5" customFormat="1" ht="33" customHeight="1" x14ac:dyDescent="0.2">
      <c r="A886" s="21">
        <f t="shared" ref="A886:A949" si="28">ROW()-35</f>
        <v>851</v>
      </c>
      <c r="B886" s="22" t="s">
        <v>1974</v>
      </c>
      <c r="C886" s="22" t="s">
        <v>17</v>
      </c>
      <c r="D886" s="235">
        <v>2005.12</v>
      </c>
      <c r="E886" s="23" t="s">
        <v>150</v>
      </c>
      <c r="F886" s="24">
        <v>937</v>
      </c>
      <c r="G886" s="24">
        <v>2339</v>
      </c>
      <c r="H886" s="29" t="s">
        <v>4</v>
      </c>
      <c r="I886" s="26" t="s">
        <v>53</v>
      </c>
      <c r="J886" s="27"/>
      <c r="K886" s="231"/>
    </row>
    <row r="887" spans="1:11" s="5" customFormat="1" ht="33" customHeight="1" x14ac:dyDescent="0.2">
      <c r="A887" s="21">
        <f t="shared" si="28"/>
        <v>852</v>
      </c>
      <c r="B887" s="22" t="s">
        <v>1975</v>
      </c>
      <c r="C887" s="22" t="s">
        <v>17</v>
      </c>
      <c r="D887" s="235">
        <v>2005.12</v>
      </c>
      <c r="E887" s="23" t="s">
        <v>150</v>
      </c>
      <c r="F887" s="24">
        <v>1578</v>
      </c>
      <c r="G887" s="24">
        <v>1146</v>
      </c>
      <c r="H887" s="172" t="s">
        <v>2</v>
      </c>
      <c r="I887" s="26" t="s">
        <v>53</v>
      </c>
      <c r="J887" s="27"/>
      <c r="K887" s="231"/>
    </row>
    <row r="888" spans="1:11" s="5" customFormat="1" ht="33" customHeight="1" x14ac:dyDescent="0.2">
      <c r="A888" s="21">
        <f t="shared" si="28"/>
        <v>853</v>
      </c>
      <c r="B888" s="22" t="s">
        <v>1976</v>
      </c>
      <c r="C888" s="47" t="s">
        <v>17</v>
      </c>
      <c r="D888" s="235">
        <v>2005.12</v>
      </c>
      <c r="E888" s="23" t="s">
        <v>150</v>
      </c>
      <c r="F888" s="24">
        <v>444</v>
      </c>
      <c r="G888" s="24">
        <v>383</v>
      </c>
      <c r="H888" s="172" t="s">
        <v>2</v>
      </c>
      <c r="I888" s="26" t="s">
        <v>53</v>
      </c>
      <c r="J888" s="27"/>
      <c r="K888" s="231"/>
    </row>
    <row r="889" spans="1:11" s="5" customFormat="1" ht="33" customHeight="1" x14ac:dyDescent="0.2">
      <c r="A889" s="21">
        <f t="shared" si="28"/>
        <v>854</v>
      </c>
      <c r="B889" s="22" t="s">
        <v>1977</v>
      </c>
      <c r="C889" s="22" t="s">
        <v>17</v>
      </c>
      <c r="D889" s="233">
        <v>2008.03</v>
      </c>
      <c r="E889" s="30" t="s">
        <v>405</v>
      </c>
      <c r="F889" s="31">
        <v>313</v>
      </c>
      <c r="G889" s="31">
        <v>855</v>
      </c>
      <c r="H889" s="32" t="s">
        <v>2</v>
      </c>
      <c r="I889" s="33" t="s">
        <v>53</v>
      </c>
      <c r="J889" s="46"/>
      <c r="K889" s="231"/>
    </row>
    <row r="890" spans="1:11" s="5" customFormat="1" ht="33" customHeight="1" x14ac:dyDescent="0.2">
      <c r="A890" s="21">
        <f t="shared" si="28"/>
        <v>855</v>
      </c>
      <c r="B890" s="22" t="s">
        <v>1978</v>
      </c>
      <c r="C890" s="22" t="s">
        <v>17</v>
      </c>
      <c r="D890" s="233">
        <v>2008.04</v>
      </c>
      <c r="E890" s="30" t="s">
        <v>135</v>
      </c>
      <c r="F890" s="31">
        <v>2644</v>
      </c>
      <c r="G890" s="31">
        <v>5045</v>
      </c>
      <c r="H890" s="32" t="s">
        <v>4</v>
      </c>
      <c r="I890" s="33" t="s">
        <v>53</v>
      </c>
      <c r="J890" s="46"/>
      <c r="K890" s="231"/>
    </row>
    <row r="891" spans="1:11" s="5" customFormat="1" ht="33" customHeight="1" x14ac:dyDescent="0.2">
      <c r="A891" s="21">
        <f t="shared" si="28"/>
        <v>856</v>
      </c>
      <c r="B891" s="22" t="s">
        <v>1979</v>
      </c>
      <c r="C891" s="22" t="s">
        <v>17</v>
      </c>
      <c r="D891" s="233">
        <v>2008.05</v>
      </c>
      <c r="E891" s="30" t="s">
        <v>251</v>
      </c>
      <c r="F891" s="31">
        <v>3209</v>
      </c>
      <c r="G891" s="31">
        <v>7349</v>
      </c>
      <c r="H891" s="197" t="s">
        <v>4</v>
      </c>
      <c r="I891" s="33" t="s">
        <v>53</v>
      </c>
      <c r="J891" s="46"/>
      <c r="K891" s="231"/>
    </row>
    <row r="892" spans="1:11" s="5" customFormat="1" ht="33" customHeight="1" x14ac:dyDescent="0.2">
      <c r="A892" s="21">
        <f t="shared" si="28"/>
        <v>857</v>
      </c>
      <c r="B892" s="22" t="s">
        <v>1980</v>
      </c>
      <c r="C892" s="22" t="s">
        <v>17</v>
      </c>
      <c r="D892" s="233">
        <v>2008.05</v>
      </c>
      <c r="E892" s="30" t="s">
        <v>251</v>
      </c>
      <c r="F892" s="31">
        <v>3347</v>
      </c>
      <c r="G892" s="31">
        <v>6608</v>
      </c>
      <c r="H892" s="200" t="s">
        <v>2</v>
      </c>
      <c r="I892" s="33" t="s">
        <v>53</v>
      </c>
      <c r="J892" s="46"/>
      <c r="K892" s="231"/>
    </row>
    <row r="893" spans="1:11" s="5" customFormat="1" ht="33" customHeight="1" x14ac:dyDescent="0.2">
      <c r="A893" s="21">
        <f t="shared" si="28"/>
        <v>858</v>
      </c>
      <c r="B893" s="22" t="s">
        <v>1981</v>
      </c>
      <c r="C893" s="22" t="s">
        <v>17</v>
      </c>
      <c r="D893" s="235">
        <v>2009.01</v>
      </c>
      <c r="E893" s="23" t="s">
        <v>464</v>
      </c>
      <c r="F893" s="24">
        <v>290</v>
      </c>
      <c r="G893" s="24">
        <v>524</v>
      </c>
      <c r="H893" s="295" t="s">
        <v>2</v>
      </c>
      <c r="I893" s="26" t="s">
        <v>53</v>
      </c>
      <c r="J893" s="27"/>
      <c r="K893" s="231"/>
    </row>
    <row r="894" spans="1:11" s="5" customFormat="1" ht="33" customHeight="1" x14ac:dyDescent="0.2">
      <c r="A894" s="21">
        <f t="shared" si="28"/>
        <v>859</v>
      </c>
      <c r="B894" s="22" t="s">
        <v>49</v>
      </c>
      <c r="C894" s="22" t="s">
        <v>17</v>
      </c>
      <c r="D894" s="233">
        <v>2010.06</v>
      </c>
      <c r="E894" s="23" t="s">
        <v>426</v>
      </c>
      <c r="F894" s="24">
        <v>177</v>
      </c>
      <c r="G894" s="24">
        <v>312</v>
      </c>
      <c r="H894" s="25" t="s">
        <v>4</v>
      </c>
      <c r="I894" s="26" t="s">
        <v>53</v>
      </c>
      <c r="J894" s="27"/>
      <c r="K894" s="231"/>
    </row>
    <row r="895" spans="1:11" s="5" customFormat="1" ht="33" customHeight="1" x14ac:dyDescent="0.2">
      <c r="A895" s="21">
        <f t="shared" si="28"/>
        <v>860</v>
      </c>
      <c r="B895" s="28" t="s">
        <v>36</v>
      </c>
      <c r="C895" s="22" t="s">
        <v>17</v>
      </c>
      <c r="D895" s="233">
        <v>2010.07</v>
      </c>
      <c r="E895" s="30" t="s">
        <v>144</v>
      </c>
      <c r="F895" s="31">
        <v>7048</v>
      </c>
      <c r="G895" s="31">
        <v>7663</v>
      </c>
      <c r="H895" s="32" t="s">
        <v>2</v>
      </c>
      <c r="I895" s="33" t="s">
        <v>53</v>
      </c>
      <c r="J895" s="27"/>
      <c r="K895" s="231"/>
    </row>
    <row r="896" spans="1:11" s="5" customFormat="1" ht="33" customHeight="1" x14ac:dyDescent="0.2">
      <c r="A896" s="21">
        <f t="shared" si="28"/>
        <v>861</v>
      </c>
      <c r="B896" s="22" t="s">
        <v>1982</v>
      </c>
      <c r="C896" s="22" t="s">
        <v>17</v>
      </c>
      <c r="D896" s="233">
        <v>2011.02</v>
      </c>
      <c r="E896" s="23" t="s">
        <v>447</v>
      </c>
      <c r="F896" s="24">
        <v>3064</v>
      </c>
      <c r="G896" s="24">
        <v>6173</v>
      </c>
      <c r="H896" s="172" t="s">
        <v>2</v>
      </c>
      <c r="I896" s="26" t="s">
        <v>53</v>
      </c>
      <c r="J896" s="27"/>
      <c r="K896" s="231"/>
    </row>
    <row r="897" spans="1:11" s="5" customFormat="1" ht="33" customHeight="1" x14ac:dyDescent="0.2">
      <c r="A897" s="21">
        <f t="shared" si="28"/>
        <v>862</v>
      </c>
      <c r="B897" s="22" t="s">
        <v>1983</v>
      </c>
      <c r="C897" s="47" t="s">
        <v>17</v>
      </c>
      <c r="D897" s="233">
        <v>2011.05</v>
      </c>
      <c r="E897" s="23" t="s">
        <v>452</v>
      </c>
      <c r="F897" s="24">
        <v>2561</v>
      </c>
      <c r="G897" s="24">
        <v>5737</v>
      </c>
      <c r="H897" s="29" t="s">
        <v>2</v>
      </c>
      <c r="I897" s="26" t="s">
        <v>53</v>
      </c>
      <c r="J897" s="27"/>
      <c r="K897" s="231"/>
    </row>
    <row r="898" spans="1:11" s="5" customFormat="1" ht="33" customHeight="1" x14ac:dyDescent="0.2">
      <c r="A898" s="21">
        <f t="shared" si="28"/>
        <v>863</v>
      </c>
      <c r="B898" s="22" t="s">
        <v>1984</v>
      </c>
      <c r="C898" s="22" t="s">
        <v>17</v>
      </c>
      <c r="D898" s="233">
        <v>2011.05</v>
      </c>
      <c r="E898" s="23" t="s">
        <v>454</v>
      </c>
      <c r="F898" s="24">
        <v>412</v>
      </c>
      <c r="G898" s="24">
        <v>884</v>
      </c>
      <c r="H898" s="29" t="s">
        <v>2</v>
      </c>
      <c r="I898" s="26" t="s">
        <v>53</v>
      </c>
      <c r="J898" s="27"/>
      <c r="K898" s="231"/>
    </row>
    <row r="899" spans="1:11" s="5" customFormat="1" ht="33" customHeight="1" x14ac:dyDescent="0.2">
      <c r="A899" s="21">
        <f t="shared" si="28"/>
        <v>864</v>
      </c>
      <c r="B899" s="22" t="s">
        <v>1985</v>
      </c>
      <c r="C899" s="28" t="s">
        <v>17</v>
      </c>
      <c r="D899" s="233">
        <v>2011.06</v>
      </c>
      <c r="E899" s="23" t="s">
        <v>456</v>
      </c>
      <c r="F899" s="24">
        <v>1452</v>
      </c>
      <c r="G899" s="24">
        <v>3095</v>
      </c>
      <c r="H899" s="295" t="s">
        <v>4</v>
      </c>
      <c r="I899" s="26" t="s">
        <v>53</v>
      </c>
      <c r="J899" s="27"/>
      <c r="K899" s="231"/>
    </row>
    <row r="900" spans="1:11" s="5" customFormat="1" ht="33" customHeight="1" x14ac:dyDescent="0.2">
      <c r="A900" s="21">
        <f t="shared" si="28"/>
        <v>865</v>
      </c>
      <c r="B900" s="22" t="s">
        <v>1986</v>
      </c>
      <c r="C900" s="22" t="s">
        <v>17</v>
      </c>
      <c r="D900" s="233">
        <v>2011.09</v>
      </c>
      <c r="E900" s="23" t="s">
        <v>388</v>
      </c>
      <c r="F900" s="24">
        <v>310</v>
      </c>
      <c r="G900" s="24">
        <v>290</v>
      </c>
      <c r="H900" s="29" t="s">
        <v>1987</v>
      </c>
      <c r="I900" s="26" t="s">
        <v>53</v>
      </c>
      <c r="J900" s="27"/>
      <c r="K900" s="231"/>
    </row>
    <row r="901" spans="1:11" s="5" customFormat="1" ht="33" customHeight="1" x14ac:dyDescent="0.2">
      <c r="A901" s="21">
        <f t="shared" si="28"/>
        <v>866</v>
      </c>
      <c r="B901" s="22" t="s">
        <v>1988</v>
      </c>
      <c r="C901" s="22" t="s">
        <v>17</v>
      </c>
      <c r="D901" s="235">
        <v>2012.05</v>
      </c>
      <c r="E901" s="23" t="s">
        <v>362</v>
      </c>
      <c r="F901" s="24">
        <v>1955</v>
      </c>
      <c r="G901" s="24">
        <v>4921</v>
      </c>
      <c r="H901" s="29" t="s">
        <v>1987</v>
      </c>
      <c r="I901" s="26" t="s">
        <v>53</v>
      </c>
      <c r="J901" s="27" t="s">
        <v>1989</v>
      </c>
      <c r="K901" s="231"/>
    </row>
    <row r="902" spans="1:11" s="5" customFormat="1" ht="33" customHeight="1" x14ac:dyDescent="0.2">
      <c r="A902" s="21">
        <f>ROW()-35</f>
        <v>867</v>
      </c>
      <c r="B902" s="22" t="s">
        <v>1990</v>
      </c>
      <c r="C902" s="22" t="s">
        <v>17</v>
      </c>
      <c r="D902" s="235">
        <v>2012.06</v>
      </c>
      <c r="E902" s="23" t="s">
        <v>422</v>
      </c>
      <c r="F902" s="24">
        <v>2263</v>
      </c>
      <c r="G902" s="24">
        <v>2269</v>
      </c>
      <c r="H902" s="172" t="s">
        <v>2</v>
      </c>
      <c r="I902" s="26" t="s">
        <v>53</v>
      </c>
      <c r="J902" s="27"/>
      <c r="K902" s="231"/>
    </row>
    <row r="903" spans="1:11" s="5" customFormat="1" ht="33" customHeight="1" x14ac:dyDescent="0.2">
      <c r="A903" s="21">
        <f t="shared" si="28"/>
        <v>868</v>
      </c>
      <c r="B903" s="22" t="s">
        <v>1991</v>
      </c>
      <c r="C903" s="22" t="s">
        <v>17</v>
      </c>
      <c r="D903" s="235" t="s">
        <v>1992</v>
      </c>
      <c r="E903" s="23" t="s">
        <v>150</v>
      </c>
      <c r="F903" s="24">
        <v>1249</v>
      </c>
      <c r="G903" s="24">
        <v>2575</v>
      </c>
      <c r="H903" s="29" t="s">
        <v>922</v>
      </c>
      <c r="I903" s="26" t="s">
        <v>53</v>
      </c>
      <c r="J903" s="27"/>
      <c r="K903" s="231"/>
    </row>
    <row r="904" spans="1:11" s="5" customFormat="1" ht="33" customHeight="1" x14ac:dyDescent="0.2">
      <c r="A904" s="21">
        <f t="shared" si="28"/>
        <v>869</v>
      </c>
      <c r="B904" s="128" t="s">
        <v>1993</v>
      </c>
      <c r="C904" s="47" t="s">
        <v>17</v>
      </c>
      <c r="D904" s="233">
        <v>2012.11</v>
      </c>
      <c r="E904" s="23" t="s">
        <v>317</v>
      </c>
      <c r="F904" s="24">
        <v>1789</v>
      </c>
      <c r="G904" s="24">
        <v>5148</v>
      </c>
      <c r="H904" s="29" t="s">
        <v>1987</v>
      </c>
      <c r="I904" s="26" t="s">
        <v>53</v>
      </c>
      <c r="J904" s="27"/>
      <c r="K904" s="231"/>
    </row>
    <row r="905" spans="1:11" s="5" customFormat="1" ht="33" customHeight="1" x14ac:dyDescent="0.2">
      <c r="A905" s="21">
        <f t="shared" si="28"/>
        <v>870</v>
      </c>
      <c r="B905" s="28" t="s">
        <v>1994</v>
      </c>
      <c r="C905" s="22" t="s">
        <v>17</v>
      </c>
      <c r="D905" s="235">
        <v>2013.02</v>
      </c>
      <c r="E905" s="23" t="s">
        <v>250</v>
      </c>
      <c r="F905" s="24">
        <v>1072</v>
      </c>
      <c r="G905" s="24">
        <v>2757</v>
      </c>
      <c r="H905" s="29" t="s">
        <v>1995</v>
      </c>
      <c r="I905" s="26" t="s">
        <v>53</v>
      </c>
      <c r="J905" s="27"/>
      <c r="K905" s="231"/>
    </row>
    <row r="906" spans="1:11" s="5" customFormat="1" ht="33" customHeight="1" x14ac:dyDescent="0.2">
      <c r="A906" s="21">
        <f t="shared" si="28"/>
        <v>871</v>
      </c>
      <c r="B906" s="28" t="s">
        <v>1996</v>
      </c>
      <c r="C906" s="22" t="s">
        <v>17</v>
      </c>
      <c r="D906" s="235">
        <v>2013.02</v>
      </c>
      <c r="E906" s="23" t="s">
        <v>376</v>
      </c>
      <c r="F906" s="24">
        <v>1467</v>
      </c>
      <c r="G906" s="24">
        <v>2711</v>
      </c>
      <c r="H906" s="29" t="s">
        <v>1987</v>
      </c>
      <c r="I906" s="26" t="s">
        <v>53</v>
      </c>
      <c r="J906" s="27"/>
      <c r="K906" s="231"/>
    </row>
    <row r="907" spans="1:11" s="5" customFormat="1" ht="33" customHeight="1" x14ac:dyDescent="0.2">
      <c r="A907" s="21">
        <f t="shared" si="28"/>
        <v>872</v>
      </c>
      <c r="B907" s="28" t="s">
        <v>1997</v>
      </c>
      <c r="C907" s="28" t="s">
        <v>17</v>
      </c>
      <c r="D907" s="235">
        <v>2013.06</v>
      </c>
      <c r="E907" s="23" t="s">
        <v>302</v>
      </c>
      <c r="F907" s="24">
        <v>8152</v>
      </c>
      <c r="G907" s="24">
        <v>15899</v>
      </c>
      <c r="H907" s="172" t="s">
        <v>1998</v>
      </c>
      <c r="I907" s="26" t="s">
        <v>53</v>
      </c>
      <c r="J907" s="27" t="s">
        <v>1999</v>
      </c>
      <c r="K907" s="231"/>
    </row>
    <row r="908" spans="1:11" s="5" customFormat="1" ht="33" customHeight="1" x14ac:dyDescent="0.2">
      <c r="A908" s="21">
        <f t="shared" si="28"/>
        <v>873</v>
      </c>
      <c r="B908" s="28" t="s">
        <v>2000</v>
      </c>
      <c r="C908" s="22" t="s">
        <v>17</v>
      </c>
      <c r="D908" s="235">
        <v>2013.07</v>
      </c>
      <c r="E908" s="23" t="s">
        <v>346</v>
      </c>
      <c r="F908" s="24">
        <v>776</v>
      </c>
      <c r="G908" s="24">
        <v>1604</v>
      </c>
      <c r="H908" s="29" t="s">
        <v>1987</v>
      </c>
      <c r="I908" s="26" t="s">
        <v>53</v>
      </c>
      <c r="J908" s="27"/>
      <c r="K908" s="231"/>
    </row>
    <row r="909" spans="1:11" s="5" customFormat="1" ht="33" customHeight="1" x14ac:dyDescent="0.2">
      <c r="A909" s="21">
        <f t="shared" si="28"/>
        <v>874</v>
      </c>
      <c r="B909" s="22" t="s">
        <v>2001</v>
      </c>
      <c r="C909" s="22" t="s">
        <v>17</v>
      </c>
      <c r="D909" s="235">
        <v>2013.11</v>
      </c>
      <c r="E909" s="23" t="s">
        <v>355</v>
      </c>
      <c r="F909" s="24">
        <v>498</v>
      </c>
      <c r="G909" s="24">
        <v>1063</v>
      </c>
      <c r="H909" s="172" t="s">
        <v>1987</v>
      </c>
      <c r="I909" s="26" t="s">
        <v>53</v>
      </c>
      <c r="J909" s="27"/>
      <c r="K909" s="231"/>
    </row>
    <row r="910" spans="1:11" s="5" customFormat="1" ht="33" customHeight="1" x14ac:dyDescent="0.2">
      <c r="A910" s="21">
        <f t="shared" si="28"/>
        <v>875</v>
      </c>
      <c r="B910" s="28" t="s">
        <v>2002</v>
      </c>
      <c r="C910" s="22" t="s">
        <v>17</v>
      </c>
      <c r="D910" s="233">
        <v>2014.02</v>
      </c>
      <c r="E910" s="52" t="s">
        <v>315</v>
      </c>
      <c r="F910" s="53">
        <v>1866</v>
      </c>
      <c r="G910" s="24">
        <v>3507</v>
      </c>
      <c r="H910" s="29" t="s">
        <v>1987</v>
      </c>
      <c r="I910" s="26" t="s">
        <v>53</v>
      </c>
      <c r="J910" s="45"/>
      <c r="K910" s="231"/>
    </row>
    <row r="911" spans="1:11" s="5" customFormat="1" ht="33" customHeight="1" x14ac:dyDescent="0.2">
      <c r="A911" s="21">
        <f t="shared" si="28"/>
        <v>876</v>
      </c>
      <c r="B911" s="28" t="s">
        <v>2003</v>
      </c>
      <c r="C911" s="28" t="s">
        <v>17</v>
      </c>
      <c r="D911" s="233">
        <v>2014.03</v>
      </c>
      <c r="E911" s="52" t="s">
        <v>195</v>
      </c>
      <c r="F911" s="53">
        <v>533</v>
      </c>
      <c r="G911" s="24">
        <v>1027</v>
      </c>
      <c r="H911" s="29" t="s">
        <v>1987</v>
      </c>
      <c r="I911" s="26" t="s">
        <v>53</v>
      </c>
      <c r="J911" s="45"/>
      <c r="K911" s="231"/>
    </row>
    <row r="912" spans="1:11" s="5" customFormat="1" ht="33" customHeight="1" x14ac:dyDescent="0.2">
      <c r="A912" s="21">
        <f t="shared" si="28"/>
        <v>877</v>
      </c>
      <c r="B912" s="28" t="s">
        <v>2004</v>
      </c>
      <c r="C912" s="22" t="s">
        <v>17</v>
      </c>
      <c r="D912" s="233">
        <v>2014.04</v>
      </c>
      <c r="E912" s="52" t="s">
        <v>325</v>
      </c>
      <c r="F912" s="53">
        <v>1652</v>
      </c>
      <c r="G912" s="24">
        <v>3221</v>
      </c>
      <c r="H912" s="172" t="s">
        <v>1998</v>
      </c>
      <c r="I912" s="26" t="s">
        <v>53</v>
      </c>
      <c r="J912" s="27" t="s">
        <v>1989</v>
      </c>
      <c r="K912" s="231"/>
    </row>
    <row r="913" spans="1:11" s="5" customFormat="1" ht="33" customHeight="1" x14ac:dyDescent="0.2">
      <c r="A913" s="21">
        <f t="shared" si="28"/>
        <v>878</v>
      </c>
      <c r="B913" s="28" t="s">
        <v>2005</v>
      </c>
      <c r="C913" s="22" t="s">
        <v>17</v>
      </c>
      <c r="D913" s="233">
        <v>2014.06</v>
      </c>
      <c r="E913" s="52" t="s">
        <v>118</v>
      </c>
      <c r="F913" s="53">
        <v>245</v>
      </c>
      <c r="G913" s="24">
        <v>490</v>
      </c>
      <c r="H913" s="172" t="s">
        <v>1987</v>
      </c>
      <c r="I913" s="26" t="s">
        <v>53</v>
      </c>
      <c r="J913" s="45"/>
      <c r="K913" s="231"/>
    </row>
    <row r="914" spans="1:11" s="5" customFormat="1" ht="33" customHeight="1" x14ac:dyDescent="0.2">
      <c r="A914" s="21">
        <f t="shared" si="28"/>
        <v>879</v>
      </c>
      <c r="B914" s="28" t="s">
        <v>2006</v>
      </c>
      <c r="C914" s="47" t="s">
        <v>17</v>
      </c>
      <c r="D914" s="233">
        <v>2014.06</v>
      </c>
      <c r="E914" s="52" t="s">
        <v>131</v>
      </c>
      <c r="F914" s="53">
        <v>1532</v>
      </c>
      <c r="G914" s="24">
        <v>2889</v>
      </c>
      <c r="H914" s="29" t="s">
        <v>1998</v>
      </c>
      <c r="I914" s="26" t="s">
        <v>53</v>
      </c>
      <c r="J914" s="45"/>
      <c r="K914" s="231"/>
    </row>
    <row r="915" spans="1:11" s="5" customFormat="1" ht="33" customHeight="1" x14ac:dyDescent="0.2">
      <c r="A915" s="21">
        <f t="shared" si="28"/>
        <v>880</v>
      </c>
      <c r="B915" s="22" t="s">
        <v>2007</v>
      </c>
      <c r="C915" s="22" t="s">
        <v>17</v>
      </c>
      <c r="D915" s="235">
        <v>2014.07</v>
      </c>
      <c r="E915" s="23" t="s">
        <v>150</v>
      </c>
      <c r="F915" s="24">
        <v>3526</v>
      </c>
      <c r="G915" s="24">
        <v>4187</v>
      </c>
      <c r="H915" s="29" t="s">
        <v>1987</v>
      </c>
      <c r="I915" s="26" t="s">
        <v>53</v>
      </c>
      <c r="J915" s="27"/>
      <c r="K915" s="231"/>
    </row>
    <row r="916" spans="1:11" s="5" customFormat="1" ht="33" customHeight="1" x14ac:dyDescent="0.2">
      <c r="A916" s="21">
        <f t="shared" si="28"/>
        <v>881</v>
      </c>
      <c r="B916" s="22" t="s">
        <v>2008</v>
      </c>
      <c r="C916" s="22" t="s">
        <v>17</v>
      </c>
      <c r="D916" s="233">
        <v>2014.08</v>
      </c>
      <c r="E916" s="23" t="s">
        <v>293</v>
      </c>
      <c r="F916" s="24">
        <v>2856</v>
      </c>
      <c r="G916" s="24">
        <v>6880</v>
      </c>
      <c r="H916" s="29" t="s">
        <v>2009</v>
      </c>
      <c r="I916" s="26" t="s">
        <v>53</v>
      </c>
      <c r="J916" s="45" t="s">
        <v>2010</v>
      </c>
      <c r="K916" s="231"/>
    </row>
    <row r="917" spans="1:11" s="5" customFormat="1" ht="33" customHeight="1" x14ac:dyDescent="0.2">
      <c r="A917" s="21">
        <f t="shared" si="28"/>
        <v>882</v>
      </c>
      <c r="B917" s="22" t="s">
        <v>2011</v>
      </c>
      <c r="C917" s="22" t="s">
        <v>17</v>
      </c>
      <c r="D917" s="233">
        <v>2014.09</v>
      </c>
      <c r="E917" s="23" t="s">
        <v>236</v>
      </c>
      <c r="F917" s="24">
        <v>97</v>
      </c>
      <c r="G917" s="24">
        <v>200</v>
      </c>
      <c r="H917" s="29" t="s">
        <v>1183</v>
      </c>
      <c r="I917" s="26" t="s">
        <v>53</v>
      </c>
      <c r="J917" s="27"/>
      <c r="K917" s="231"/>
    </row>
    <row r="918" spans="1:11" s="5" customFormat="1" ht="33" customHeight="1" x14ac:dyDescent="0.2">
      <c r="A918" s="21">
        <f t="shared" si="28"/>
        <v>883</v>
      </c>
      <c r="B918" s="22" t="s">
        <v>2012</v>
      </c>
      <c r="C918" s="22" t="s">
        <v>17</v>
      </c>
      <c r="D918" s="233">
        <v>2014.11</v>
      </c>
      <c r="E918" s="23" t="s">
        <v>133</v>
      </c>
      <c r="F918" s="24">
        <v>592</v>
      </c>
      <c r="G918" s="24">
        <v>1038</v>
      </c>
      <c r="H918" s="29" t="s">
        <v>1987</v>
      </c>
      <c r="I918" s="26" t="s">
        <v>53</v>
      </c>
      <c r="J918" s="27"/>
      <c r="K918" s="231"/>
    </row>
    <row r="919" spans="1:11" s="5" customFormat="1" ht="33" customHeight="1" x14ac:dyDescent="0.2">
      <c r="A919" s="21">
        <f t="shared" si="28"/>
        <v>884</v>
      </c>
      <c r="B919" s="22" t="s">
        <v>2013</v>
      </c>
      <c r="C919" s="22" t="s">
        <v>17</v>
      </c>
      <c r="D919" s="233">
        <v>2014.12</v>
      </c>
      <c r="E919" s="23" t="s">
        <v>173</v>
      </c>
      <c r="F919" s="24">
        <v>511</v>
      </c>
      <c r="G919" s="24">
        <v>1037</v>
      </c>
      <c r="H919" s="29" t="s">
        <v>2014</v>
      </c>
      <c r="I919" s="26" t="s">
        <v>53</v>
      </c>
      <c r="J919" s="27"/>
      <c r="K919" s="231"/>
    </row>
    <row r="920" spans="1:11" s="5" customFormat="1" ht="33" customHeight="1" x14ac:dyDescent="0.2">
      <c r="A920" s="21">
        <f t="shared" si="28"/>
        <v>885</v>
      </c>
      <c r="B920" s="28" t="s">
        <v>2015</v>
      </c>
      <c r="C920" s="22" t="s">
        <v>17</v>
      </c>
      <c r="D920" s="233">
        <v>2015.03</v>
      </c>
      <c r="E920" s="30" t="s">
        <v>260</v>
      </c>
      <c r="F920" s="31">
        <v>841</v>
      </c>
      <c r="G920" s="31">
        <v>1593</v>
      </c>
      <c r="H920" s="200" t="s">
        <v>1987</v>
      </c>
      <c r="I920" s="33" t="s">
        <v>53</v>
      </c>
      <c r="J920" s="46"/>
      <c r="K920" s="231"/>
    </row>
    <row r="921" spans="1:11" s="5" customFormat="1" ht="33" customHeight="1" x14ac:dyDescent="0.2">
      <c r="A921" s="21">
        <f t="shared" si="28"/>
        <v>886</v>
      </c>
      <c r="B921" s="28" t="s">
        <v>2016</v>
      </c>
      <c r="C921" s="22" t="s">
        <v>17</v>
      </c>
      <c r="D921" s="233">
        <v>2015.04</v>
      </c>
      <c r="E921" s="30" t="s">
        <v>266</v>
      </c>
      <c r="F921" s="31">
        <v>1991</v>
      </c>
      <c r="G921" s="31">
        <v>4614</v>
      </c>
      <c r="H921" s="32" t="s">
        <v>1443</v>
      </c>
      <c r="I921" s="33" t="s">
        <v>53</v>
      </c>
      <c r="J921" s="46"/>
      <c r="K921" s="231"/>
    </row>
    <row r="922" spans="1:11" s="5" customFormat="1" ht="33" customHeight="1" x14ac:dyDescent="0.2">
      <c r="A922" s="21">
        <f t="shared" si="28"/>
        <v>887</v>
      </c>
      <c r="B922" s="28" t="s">
        <v>2017</v>
      </c>
      <c r="C922" s="22" t="s">
        <v>17</v>
      </c>
      <c r="D922" s="233">
        <v>2015.06</v>
      </c>
      <c r="E922" s="30" t="s">
        <v>191</v>
      </c>
      <c r="F922" s="31">
        <v>6720</v>
      </c>
      <c r="G922" s="31">
        <v>14487</v>
      </c>
      <c r="H922" s="200" t="s">
        <v>1987</v>
      </c>
      <c r="I922" s="33" t="s">
        <v>53</v>
      </c>
      <c r="J922" s="46"/>
      <c r="K922" s="231"/>
    </row>
    <row r="923" spans="1:11" s="5" customFormat="1" ht="33" customHeight="1" x14ac:dyDescent="0.2">
      <c r="A923" s="21">
        <f t="shared" si="28"/>
        <v>888</v>
      </c>
      <c r="B923" s="35" t="s">
        <v>2018</v>
      </c>
      <c r="C923" s="47" t="s">
        <v>17</v>
      </c>
      <c r="D923" s="237">
        <v>2015.07</v>
      </c>
      <c r="E923" s="160" t="s">
        <v>277</v>
      </c>
      <c r="F923" s="161">
        <v>1044</v>
      </c>
      <c r="G923" s="161">
        <v>1881</v>
      </c>
      <c r="H923" s="162" t="s">
        <v>1987</v>
      </c>
      <c r="I923" s="163" t="s">
        <v>53</v>
      </c>
      <c r="J923" s="46"/>
      <c r="K923" s="231"/>
    </row>
    <row r="924" spans="1:11" s="5" customFormat="1" ht="33" customHeight="1" x14ac:dyDescent="0.2">
      <c r="A924" s="21">
        <f t="shared" si="28"/>
        <v>889</v>
      </c>
      <c r="B924" s="41" t="s">
        <v>2019</v>
      </c>
      <c r="C924" s="47" t="s">
        <v>17</v>
      </c>
      <c r="D924" s="232">
        <v>2015.07</v>
      </c>
      <c r="E924" s="164" t="s">
        <v>278</v>
      </c>
      <c r="F924" s="108">
        <v>500</v>
      </c>
      <c r="G924" s="108">
        <v>807</v>
      </c>
      <c r="H924" s="200" t="s">
        <v>1987</v>
      </c>
      <c r="I924" s="196" t="s">
        <v>53</v>
      </c>
      <c r="J924" s="46"/>
      <c r="K924" s="231"/>
    </row>
    <row r="925" spans="1:11" s="5" customFormat="1" ht="33" customHeight="1" x14ac:dyDescent="0.2">
      <c r="A925" s="21">
        <f t="shared" si="28"/>
        <v>890</v>
      </c>
      <c r="B925" s="28" t="s">
        <v>2020</v>
      </c>
      <c r="C925" s="22" t="s">
        <v>17</v>
      </c>
      <c r="D925" s="233">
        <v>2015.07</v>
      </c>
      <c r="E925" s="30" t="s">
        <v>145</v>
      </c>
      <c r="F925" s="31">
        <v>401</v>
      </c>
      <c r="G925" s="31">
        <v>682</v>
      </c>
      <c r="H925" s="32" t="s">
        <v>859</v>
      </c>
      <c r="I925" s="33" t="s">
        <v>53</v>
      </c>
      <c r="J925" s="46"/>
      <c r="K925" s="231"/>
    </row>
    <row r="926" spans="1:11" s="5" customFormat="1" ht="33" customHeight="1" x14ac:dyDescent="0.2">
      <c r="A926" s="21">
        <f t="shared" si="28"/>
        <v>891</v>
      </c>
      <c r="B926" s="28" t="s">
        <v>2021</v>
      </c>
      <c r="C926" s="22" t="s">
        <v>17</v>
      </c>
      <c r="D926" s="233">
        <v>2015.07</v>
      </c>
      <c r="E926" s="30" t="s">
        <v>135</v>
      </c>
      <c r="F926" s="31">
        <v>890</v>
      </c>
      <c r="G926" s="31">
        <v>1590</v>
      </c>
      <c r="H926" s="32" t="s">
        <v>1191</v>
      </c>
      <c r="I926" s="33" t="s">
        <v>53</v>
      </c>
      <c r="J926" s="46"/>
      <c r="K926" s="231"/>
    </row>
    <row r="927" spans="1:11" s="5" customFormat="1" ht="33" customHeight="1" x14ac:dyDescent="0.2">
      <c r="A927" s="21">
        <f t="shared" si="28"/>
        <v>892</v>
      </c>
      <c r="B927" s="28" t="s">
        <v>2022</v>
      </c>
      <c r="C927" s="22" t="s">
        <v>17</v>
      </c>
      <c r="D927" s="233">
        <v>2015.08</v>
      </c>
      <c r="E927" s="30" t="s">
        <v>147</v>
      </c>
      <c r="F927" s="31">
        <v>7514</v>
      </c>
      <c r="G927" s="31">
        <v>12932</v>
      </c>
      <c r="H927" s="32" t="s">
        <v>936</v>
      </c>
      <c r="I927" s="33" t="s">
        <v>53</v>
      </c>
      <c r="J927" s="46"/>
      <c r="K927" s="231"/>
    </row>
    <row r="928" spans="1:11" s="5" customFormat="1" ht="33" customHeight="1" x14ac:dyDescent="0.2">
      <c r="A928" s="21">
        <f t="shared" si="28"/>
        <v>893</v>
      </c>
      <c r="B928" s="28" t="s">
        <v>2023</v>
      </c>
      <c r="C928" s="28" t="s">
        <v>17</v>
      </c>
      <c r="D928" s="233" t="s">
        <v>1153</v>
      </c>
      <c r="E928" s="30" t="s">
        <v>144</v>
      </c>
      <c r="F928" s="31">
        <v>589</v>
      </c>
      <c r="G928" s="31">
        <v>1550</v>
      </c>
      <c r="H928" s="32" t="s">
        <v>2024</v>
      </c>
      <c r="I928" s="33" t="s">
        <v>53</v>
      </c>
      <c r="J928" s="45"/>
      <c r="K928" s="231"/>
    </row>
    <row r="929" spans="1:11" s="5" customFormat="1" ht="33" customHeight="1" x14ac:dyDescent="0.2">
      <c r="A929" s="21">
        <f t="shared" si="28"/>
        <v>894</v>
      </c>
      <c r="B929" s="28" t="s">
        <v>2025</v>
      </c>
      <c r="C929" s="22" t="s">
        <v>17</v>
      </c>
      <c r="D929" s="233">
        <v>2015.11</v>
      </c>
      <c r="E929" s="30" t="s">
        <v>150</v>
      </c>
      <c r="F929" s="31">
        <v>822</v>
      </c>
      <c r="G929" s="31">
        <v>2174</v>
      </c>
      <c r="H929" s="200" t="s">
        <v>1998</v>
      </c>
      <c r="I929" s="33" t="s">
        <v>53</v>
      </c>
      <c r="J929" s="46"/>
      <c r="K929" s="231"/>
    </row>
    <row r="930" spans="1:11" s="5" customFormat="1" ht="33" customHeight="1" x14ac:dyDescent="0.2">
      <c r="A930" s="21">
        <f t="shared" si="28"/>
        <v>895</v>
      </c>
      <c r="B930" s="28" t="s">
        <v>2026</v>
      </c>
      <c r="C930" s="47" t="s">
        <v>17</v>
      </c>
      <c r="D930" s="233">
        <v>2015.11</v>
      </c>
      <c r="E930" s="30" t="s">
        <v>150</v>
      </c>
      <c r="F930" s="31">
        <v>561</v>
      </c>
      <c r="G930" s="31">
        <v>1075</v>
      </c>
      <c r="H930" s="32" t="s">
        <v>1998</v>
      </c>
      <c r="I930" s="33" t="s">
        <v>53</v>
      </c>
      <c r="J930" s="46"/>
      <c r="K930" s="231"/>
    </row>
    <row r="931" spans="1:11" s="5" customFormat="1" ht="33" customHeight="1" x14ac:dyDescent="0.2">
      <c r="A931" s="21">
        <f t="shared" si="28"/>
        <v>896</v>
      </c>
      <c r="B931" s="28" t="s">
        <v>2027</v>
      </c>
      <c r="C931" s="28" t="s">
        <v>17</v>
      </c>
      <c r="D931" s="233">
        <v>2015.12</v>
      </c>
      <c r="E931" s="30" t="s">
        <v>244</v>
      </c>
      <c r="F931" s="31">
        <v>6538</v>
      </c>
      <c r="G931" s="31">
        <v>12025</v>
      </c>
      <c r="H931" s="32" t="s">
        <v>1987</v>
      </c>
      <c r="I931" s="33" t="s">
        <v>53</v>
      </c>
      <c r="J931" s="46"/>
      <c r="K931" s="231"/>
    </row>
    <row r="932" spans="1:11" s="5" customFormat="1" ht="33" customHeight="1" x14ac:dyDescent="0.2">
      <c r="A932" s="21">
        <f t="shared" si="28"/>
        <v>897</v>
      </c>
      <c r="B932" s="28" t="s">
        <v>2028</v>
      </c>
      <c r="C932" s="22" t="s">
        <v>17</v>
      </c>
      <c r="D932" s="233">
        <v>2015.12</v>
      </c>
      <c r="E932" s="30" t="s">
        <v>186</v>
      </c>
      <c r="F932" s="31">
        <v>1419</v>
      </c>
      <c r="G932" s="31">
        <v>2557</v>
      </c>
      <c r="H932" s="200" t="s">
        <v>1987</v>
      </c>
      <c r="I932" s="33" t="s">
        <v>53</v>
      </c>
      <c r="J932" s="46"/>
      <c r="K932" s="231"/>
    </row>
    <row r="933" spans="1:11" s="5" customFormat="1" ht="33" customHeight="1" x14ac:dyDescent="0.2">
      <c r="A933" s="21">
        <f t="shared" si="28"/>
        <v>898</v>
      </c>
      <c r="B933" s="28" t="s">
        <v>2029</v>
      </c>
      <c r="C933" s="28" t="s">
        <v>17</v>
      </c>
      <c r="D933" s="233">
        <v>2015.12</v>
      </c>
      <c r="E933" s="30" t="s">
        <v>500</v>
      </c>
      <c r="F933" s="31">
        <v>4040</v>
      </c>
      <c r="G933" s="31">
        <v>7708</v>
      </c>
      <c r="H933" s="200" t="s">
        <v>1987</v>
      </c>
      <c r="I933" s="33" t="s">
        <v>53</v>
      </c>
      <c r="J933" s="46"/>
      <c r="K933" s="231"/>
    </row>
    <row r="934" spans="1:11" s="5" customFormat="1" ht="33" customHeight="1" x14ac:dyDescent="0.2">
      <c r="A934" s="21">
        <f t="shared" si="28"/>
        <v>899</v>
      </c>
      <c r="B934" s="28" t="s">
        <v>2030</v>
      </c>
      <c r="C934" s="47" t="s">
        <v>17</v>
      </c>
      <c r="D934" s="233">
        <v>2015.12</v>
      </c>
      <c r="E934" s="30" t="s">
        <v>126</v>
      </c>
      <c r="F934" s="31">
        <v>3050</v>
      </c>
      <c r="G934" s="31">
        <v>6786</v>
      </c>
      <c r="H934" s="32" t="s">
        <v>1987</v>
      </c>
      <c r="I934" s="33" t="s">
        <v>53</v>
      </c>
      <c r="J934" s="46"/>
      <c r="K934" s="231"/>
    </row>
    <row r="935" spans="1:11" s="5" customFormat="1" ht="33" customHeight="1" x14ac:dyDescent="0.2">
      <c r="A935" s="21">
        <f t="shared" si="28"/>
        <v>900</v>
      </c>
      <c r="B935" s="28" t="s">
        <v>2031</v>
      </c>
      <c r="C935" s="22" t="s">
        <v>17</v>
      </c>
      <c r="D935" s="233">
        <v>2016.02</v>
      </c>
      <c r="E935" s="30" t="s">
        <v>204</v>
      </c>
      <c r="F935" s="31">
        <v>2183</v>
      </c>
      <c r="G935" s="31">
        <v>4085</v>
      </c>
      <c r="H935" s="32" t="s">
        <v>1987</v>
      </c>
      <c r="I935" s="33" t="s">
        <v>53</v>
      </c>
      <c r="J935" s="46"/>
      <c r="K935" s="231"/>
    </row>
    <row r="936" spans="1:11" s="5" customFormat="1" ht="33" customHeight="1" x14ac:dyDescent="0.2">
      <c r="A936" s="21">
        <f t="shared" si="28"/>
        <v>901</v>
      </c>
      <c r="B936" s="28" t="s">
        <v>2032</v>
      </c>
      <c r="C936" s="22" t="s">
        <v>17</v>
      </c>
      <c r="D936" s="233">
        <v>2016.03</v>
      </c>
      <c r="E936" s="30" t="s">
        <v>126</v>
      </c>
      <c r="F936" s="31">
        <v>1331</v>
      </c>
      <c r="G936" s="31">
        <v>2622</v>
      </c>
      <c r="H936" s="200" t="s">
        <v>1987</v>
      </c>
      <c r="I936" s="33" t="s">
        <v>53</v>
      </c>
      <c r="J936" s="46"/>
      <c r="K936" s="231"/>
    </row>
    <row r="937" spans="1:11" s="5" customFormat="1" ht="33" customHeight="1" x14ac:dyDescent="0.2">
      <c r="A937" s="21">
        <f t="shared" si="28"/>
        <v>902</v>
      </c>
      <c r="B937" s="28" t="s">
        <v>2033</v>
      </c>
      <c r="C937" s="22" t="s">
        <v>17</v>
      </c>
      <c r="D937" s="233">
        <v>2016.03</v>
      </c>
      <c r="E937" s="30" t="s">
        <v>253</v>
      </c>
      <c r="F937" s="31">
        <v>644</v>
      </c>
      <c r="G937" s="31">
        <v>1512</v>
      </c>
      <c r="H937" s="200" t="s">
        <v>930</v>
      </c>
      <c r="I937" s="33" t="s">
        <v>53</v>
      </c>
      <c r="J937" s="46"/>
      <c r="K937" s="231"/>
    </row>
    <row r="938" spans="1:11" s="5" customFormat="1" ht="33" customHeight="1" x14ac:dyDescent="0.2">
      <c r="A938" s="21">
        <f t="shared" si="28"/>
        <v>903</v>
      </c>
      <c r="B938" s="28" t="s">
        <v>2034</v>
      </c>
      <c r="C938" s="47" t="s">
        <v>17</v>
      </c>
      <c r="D938" s="233">
        <v>2016.05</v>
      </c>
      <c r="E938" s="30" t="s">
        <v>208</v>
      </c>
      <c r="F938" s="31">
        <v>1536</v>
      </c>
      <c r="G938" s="31">
        <v>2535</v>
      </c>
      <c r="H938" s="200" t="s">
        <v>1987</v>
      </c>
      <c r="I938" s="33" t="s">
        <v>53</v>
      </c>
      <c r="J938" s="46"/>
      <c r="K938" s="231"/>
    </row>
    <row r="939" spans="1:11" s="5" customFormat="1" ht="33" customHeight="1" x14ac:dyDescent="0.2">
      <c r="A939" s="21">
        <f t="shared" si="28"/>
        <v>904</v>
      </c>
      <c r="B939" s="28" t="s">
        <v>2035</v>
      </c>
      <c r="C939" s="28" t="s">
        <v>17</v>
      </c>
      <c r="D939" s="233">
        <v>2016.05</v>
      </c>
      <c r="E939" s="30" t="s">
        <v>108</v>
      </c>
      <c r="F939" s="31">
        <v>2694</v>
      </c>
      <c r="G939" s="31">
        <v>7507</v>
      </c>
      <c r="H939" s="200" t="s">
        <v>957</v>
      </c>
      <c r="I939" s="33" t="s">
        <v>53</v>
      </c>
      <c r="J939" s="46"/>
      <c r="K939" s="231"/>
    </row>
    <row r="940" spans="1:11" s="5" customFormat="1" ht="33" customHeight="1" x14ac:dyDescent="0.2">
      <c r="A940" s="21">
        <f t="shared" si="28"/>
        <v>905</v>
      </c>
      <c r="B940" s="28" t="s">
        <v>2036</v>
      </c>
      <c r="C940" s="22" t="s">
        <v>17</v>
      </c>
      <c r="D940" s="233">
        <v>2016.06</v>
      </c>
      <c r="E940" s="30" t="s">
        <v>191</v>
      </c>
      <c r="F940" s="31">
        <v>937</v>
      </c>
      <c r="G940" s="31">
        <v>1707</v>
      </c>
      <c r="H940" s="32" t="s">
        <v>1987</v>
      </c>
      <c r="I940" s="33" t="s">
        <v>53</v>
      </c>
      <c r="J940" s="46"/>
      <c r="K940" s="231"/>
    </row>
    <row r="941" spans="1:11" s="5" customFormat="1" ht="33" customHeight="1" x14ac:dyDescent="0.2">
      <c r="A941" s="21">
        <f t="shared" si="28"/>
        <v>906</v>
      </c>
      <c r="B941" s="28" t="s">
        <v>2037</v>
      </c>
      <c r="C941" s="28" t="s">
        <v>17</v>
      </c>
      <c r="D941" s="233">
        <v>2016.07</v>
      </c>
      <c r="E941" s="30" t="s">
        <v>94</v>
      </c>
      <c r="F941" s="31">
        <v>2120</v>
      </c>
      <c r="G941" s="31">
        <v>3665</v>
      </c>
      <c r="H941" s="200" t="s">
        <v>1987</v>
      </c>
      <c r="I941" s="33" t="s">
        <v>53</v>
      </c>
      <c r="J941" s="46"/>
      <c r="K941" s="231"/>
    </row>
    <row r="942" spans="1:11" s="5" customFormat="1" ht="33" customHeight="1" x14ac:dyDescent="0.2">
      <c r="A942" s="21">
        <f t="shared" si="28"/>
        <v>907</v>
      </c>
      <c r="B942" s="28" t="s">
        <v>2038</v>
      </c>
      <c r="C942" s="28" t="s">
        <v>17</v>
      </c>
      <c r="D942" s="233">
        <v>2016.07</v>
      </c>
      <c r="E942" s="30" t="s">
        <v>218</v>
      </c>
      <c r="F942" s="31">
        <v>1011</v>
      </c>
      <c r="G942" s="31">
        <v>2008</v>
      </c>
      <c r="H942" s="200" t="s">
        <v>957</v>
      </c>
      <c r="I942" s="33" t="s">
        <v>53</v>
      </c>
      <c r="J942" s="46"/>
      <c r="K942" s="231"/>
    </row>
    <row r="943" spans="1:11" s="5" customFormat="1" ht="33" customHeight="1" x14ac:dyDescent="0.2">
      <c r="A943" s="21">
        <f t="shared" si="28"/>
        <v>908</v>
      </c>
      <c r="B943" s="28" t="s">
        <v>2039</v>
      </c>
      <c r="C943" s="22" t="s">
        <v>17</v>
      </c>
      <c r="D943" s="233">
        <v>2016.08</v>
      </c>
      <c r="E943" s="30" t="s">
        <v>133</v>
      </c>
      <c r="F943" s="31">
        <v>1224</v>
      </c>
      <c r="G943" s="31">
        <v>1867</v>
      </c>
      <c r="H943" s="200" t="s">
        <v>1987</v>
      </c>
      <c r="I943" s="33" t="s">
        <v>53</v>
      </c>
      <c r="J943" s="45"/>
      <c r="K943" s="231"/>
    </row>
    <row r="944" spans="1:11" s="5" customFormat="1" ht="33" customHeight="1" x14ac:dyDescent="0.2">
      <c r="A944" s="21">
        <f t="shared" si="28"/>
        <v>909</v>
      </c>
      <c r="B944" s="28" t="s">
        <v>2040</v>
      </c>
      <c r="C944" s="22" t="s">
        <v>17</v>
      </c>
      <c r="D944" s="233">
        <v>2016.09</v>
      </c>
      <c r="E944" s="30" t="s">
        <v>108</v>
      </c>
      <c r="F944" s="31">
        <v>4187</v>
      </c>
      <c r="G944" s="31">
        <v>7263</v>
      </c>
      <c r="H944" s="32" t="s">
        <v>42</v>
      </c>
      <c r="I944" s="33" t="s">
        <v>53</v>
      </c>
      <c r="J944" s="46"/>
      <c r="K944" s="231"/>
    </row>
    <row r="945" spans="1:11" s="5" customFormat="1" ht="33" customHeight="1" x14ac:dyDescent="0.2">
      <c r="A945" s="21">
        <f t="shared" si="28"/>
        <v>910</v>
      </c>
      <c r="B945" s="28" t="s">
        <v>2041</v>
      </c>
      <c r="C945" s="22" t="s">
        <v>17</v>
      </c>
      <c r="D945" s="233">
        <v>2016.09</v>
      </c>
      <c r="E945" s="30" t="s">
        <v>177</v>
      </c>
      <c r="F945" s="31">
        <v>1339</v>
      </c>
      <c r="G945" s="31">
        <v>2138</v>
      </c>
      <c r="H945" s="32" t="s">
        <v>42</v>
      </c>
      <c r="I945" s="33" t="s">
        <v>53</v>
      </c>
      <c r="J945" s="46"/>
      <c r="K945" s="231"/>
    </row>
    <row r="946" spans="1:11" s="5" customFormat="1" ht="33" customHeight="1" x14ac:dyDescent="0.2">
      <c r="A946" s="21">
        <f t="shared" si="28"/>
        <v>911</v>
      </c>
      <c r="B946" s="28" t="s">
        <v>2042</v>
      </c>
      <c r="C946" s="22" t="s">
        <v>17</v>
      </c>
      <c r="D946" s="233">
        <v>2016.09</v>
      </c>
      <c r="E946" s="30" t="s">
        <v>178</v>
      </c>
      <c r="F946" s="31">
        <v>4843</v>
      </c>
      <c r="G946" s="31">
        <v>9636</v>
      </c>
      <c r="H946" s="200" t="s">
        <v>4</v>
      </c>
      <c r="I946" s="33" t="s">
        <v>53</v>
      </c>
      <c r="J946" s="46"/>
      <c r="K946" s="231"/>
    </row>
    <row r="947" spans="1:11" s="5" customFormat="1" ht="33" customHeight="1" x14ac:dyDescent="0.2">
      <c r="A947" s="21">
        <f t="shared" si="28"/>
        <v>912</v>
      </c>
      <c r="B947" s="28" t="s">
        <v>2043</v>
      </c>
      <c r="C947" s="22" t="s">
        <v>17</v>
      </c>
      <c r="D947" s="233" t="s">
        <v>2044</v>
      </c>
      <c r="E947" s="30" t="s">
        <v>186</v>
      </c>
      <c r="F947" s="31">
        <v>262</v>
      </c>
      <c r="G947" s="31">
        <v>528</v>
      </c>
      <c r="H947" s="32" t="s">
        <v>4</v>
      </c>
      <c r="I947" s="33" t="s">
        <v>53</v>
      </c>
      <c r="J947" s="46"/>
      <c r="K947" s="231"/>
    </row>
    <row r="948" spans="1:11" s="5" customFormat="1" ht="33" customHeight="1" x14ac:dyDescent="0.2">
      <c r="A948" s="21">
        <f t="shared" si="28"/>
        <v>913</v>
      </c>
      <c r="B948" s="28" t="s">
        <v>2045</v>
      </c>
      <c r="C948" s="22" t="s">
        <v>17</v>
      </c>
      <c r="D948" s="233">
        <v>2016.12</v>
      </c>
      <c r="E948" s="30" t="s">
        <v>137</v>
      </c>
      <c r="F948" s="31">
        <v>1756</v>
      </c>
      <c r="G948" s="31">
        <v>3043</v>
      </c>
      <c r="H948" s="32" t="s">
        <v>42</v>
      </c>
      <c r="I948" s="64" t="s">
        <v>53</v>
      </c>
      <c r="J948" s="46"/>
      <c r="K948" s="231"/>
    </row>
    <row r="949" spans="1:11" s="5" customFormat="1" ht="33" customHeight="1" x14ac:dyDescent="0.2">
      <c r="A949" s="21">
        <f t="shared" si="28"/>
        <v>914</v>
      </c>
      <c r="B949" s="28" t="s">
        <v>2046</v>
      </c>
      <c r="C949" s="47" t="s">
        <v>17</v>
      </c>
      <c r="D949" s="233">
        <v>2016.12</v>
      </c>
      <c r="E949" s="30" t="s">
        <v>126</v>
      </c>
      <c r="F949" s="31">
        <v>2434</v>
      </c>
      <c r="G949" s="31">
        <v>5399</v>
      </c>
      <c r="H949" s="32" t="s">
        <v>4</v>
      </c>
      <c r="I949" s="64" t="s">
        <v>53</v>
      </c>
      <c r="J949" s="46"/>
      <c r="K949" s="231"/>
    </row>
    <row r="950" spans="1:11" s="5" customFormat="1" ht="33" customHeight="1" x14ac:dyDescent="0.2">
      <c r="A950" s="21">
        <f t="shared" ref="A950:A1013" si="29">ROW()-35</f>
        <v>915</v>
      </c>
      <c r="B950" s="28" t="s">
        <v>2047</v>
      </c>
      <c r="C950" s="47" t="s">
        <v>17</v>
      </c>
      <c r="D950" s="233">
        <v>2017.01</v>
      </c>
      <c r="E950" s="30" t="s">
        <v>148</v>
      </c>
      <c r="F950" s="77">
        <v>477</v>
      </c>
      <c r="G950" s="31">
        <v>795</v>
      </c>
      <c r="H950" s="32" t="s">
        <v>42</v>
      </c>
      <c r="I950" s="64" t="s">
        <v>53</v>
      </c>
      <c r="J950" s="46"/>
      <c r="K950" s="231"/>
    </row>
    <row r="951" spans="1:11" s="5" customFormat="1" ht="33" customHeight="1" x14ac:dyDescent="0.2">
      <c r="A951" s="21">
        <f t="shared" si="29"/>
        <v>916</v>
      </c>
      <c r="B951" s="28" t="s">
        <v>2048</v>
      </c>
      <c r="C951" s="22" t="s">
        <v>17</v>
      </c>
      <c r="D951" s="233">
        <v>2017.02</v>
      </c>
      <c r="E951" s="30" t="s">
        <v>135</v>
      </c>
      <c r="F951" s="77">
        <v>181</v>
      </c>
      <c r="G951" s="31">
        <v>344</v>
      </c>
      <c r="H951" s="277" t="s">
        <v>1995</v>
      </c>
      <c r="I951" s="64" t="s">
        <v>53</v>
      </c>
      <c r="J951" s="46"/>
      <c r="K951" s="231"/>
    </row>
    <row r="952" spans="1:11" s="5" customFormat="1" ht="33" customHeight="1" x14ac:dyDescent="0.2">
      <c r="A952" s="21">
        <f t="shared" si="29"/>
        <v>917</v>
      </c>
      <c r="B952" s="28" t="s">
        <v>2049</v>
      </c>
      <c r="C952" s="129" t="s">
        <v>17</v>
      </c>
      <c r="D952" s="233">
        <v>2017.03</v>
      </c>
      <c r="E952" s="30" t="s">
        <v>151</v>
      </c>
      <c r="F952" s="31">
        <v>1981</v>
      </c>
      <c r="G952" s="31">
        <v>3861</v>
      </c>
      <c r="H952" s="65" t="s">
        <v>1987</v>
      </c>
      <c r="I952" s="64" t="s">
        <v>53</v>
      </c>
      <c r="J952" s="46"/>
      <c r="K952" s="231"/>
    </row>
    <row r="953" spans="1:11" s="5" customFormat="1" ht="33" customHeight="1" x14ac:dyDescent="0.2">
      <c r="A953" s="21">
        <f t="shared" si="29"/>
        <v>918</v>
      </c>
      <c r="B953" s="28" t="s">
        <v>2050</v>
      </c>
      <c r="C953" s="22" t="s">
        <v>17</v>
      </c>
      <c r="D953" s="233">
        <v>2017.03</v>
      </c>
      <c r="E953" s="30" t="s">
        <v>165</v>
      </c>
      <c r="F953" s="31">
        <v>11325</v>
      </c>
      <c r="G953" s="31">
        <v>21168</v>
      </c>
      <c r="H953" s="32" t="s">
        <v>42</v>
      </c>
      <c r="I953" s="64" t="s">
        <v>53</v>
      </c>
      <c r="J953" s="46"/>
      <c r="K953" s="231"/>
    </row>
    <row r="954" spans="1:11" s="5" customFormat="1" ht="33" customHeight="1" x14ac:dyDescent="0.2">
      <c r="A954" s="21">
        <f t="shared" si="29"/>
        <v>919</v>
      </c>
      <c r="B954" s="79" t="s">
        <v>2051</v>
      </c>
      <c r="C954" s="22" t="s">
        <v>17</v>
      </c>
      <c r="D954" s="233">
        <v>2017.04</v>
      </c>
      <c r="E954" s="30" t="s">
        <v>135</v>
      </c>
      <c r="F954" s="31">
        <v>436</v>
      </c>
      <c r="G954" s="31">
        <v>751</v>
      </c>
      <c r="H954" s="32" t="s">
        <v>4</v>
      </c>
      <c r="I954" s="64" t="s">
        <v>53</v>
      </c>
      <c r="J954" s="46"/>
      <c r="K954" s="231"/>
    </row>
    <row r="955" spans="1:11" s="5" customFormat="1" ht="33" customHeight="1" x14ac:dyDescent="0.2">
      <c r="A955" s="21">
        <f t="shared" si="29"/>
        <v>920</v>
      </c>
      <c r="B955" s="79" t="s">
        <v>2052</v>
      </c>
      <c r="C955" s="22" t="s">
        <v>17</v>
      </c>
      <c r="D955" s="233">
        <v>2017.04</v>
      </c>
      <c r="E955" s="30" t="s">
        <v>105</v>
      </c>
      <c r="F955" s="31">
        <v>609</v>
      </c>
      <c r="G955" s="31">
        <v>1217</v>
      </c>
      <c r="H955" s="32" t="s">
        <v>42</v>
      </c>
      <c r="I955" s="64" t="s">
        <v>53</v>
      </c>
      <c r="J955" s="46"/>
      <c r="K955" s="231"/>
    </row>
    <row r="956" spans="1:11" s="5" customFormat="1" ht="33" customHeight="1" x14ac:dyDescent="0.2">
      <c r="A956" s="21">
        <f t="shared" si="29"/>
        <v>921</v>
      </c>
      <c r="B956" s="79" t="s">
        <v>2053</v>
      </c>
      <c r="C956" s="22" t="s">
        <v>17</v>
      </c>
      <c r="D956" s="233">
        <v>2017.04</v>
      </c>
      <c r="E956" s="30" t="s">
        <v>169</v>
      </c>
      <c r="F956" s="31">
        <v>1220</v>
      </c>
      <c r="G956" s="31">
        <v>3079</v>
      </c>
      <c r="H956" s="32" t="s">
        <v>4</v>
      </c>
      <c r="I956" s="64" t="s">
        <v>53</v>
      </c>
      <c r="J956" s="46"/>
      <c r="K956" s="231"/>
    </row>
    <row r="957" spans="1:11" s="5" customFormat="1" ht="33" customHeight="1" x14ac:dyDescent="0.2">
      <c r="A957" s="21">
        <f t="shared" si="29"/>
        <v>922</v>
      </c>
      <c r="B957" s="79" t="s">
        <v>2054</v>
      </c>
      <c r="C957" s="22" t="s">
        <v>17</v>
      </c>
      <c r="D957" s="233">
        <v>2017.04</v>
      </c>
      <c r="E957" s="30" t="s">
        <v>171</v>
      </c>
      <c r="F957" s="31">
        <v>779</v>
      </c>
      <c r="G957" s="31">
        <v>2952</v>
      </c>
      <c r="H957" s="32" t="s">
        <v>1987</v>
      </c>
      <c r="I957" s="64" t="s">
        <v>53</v>
      </c>
      <c r="J957" s="46"/>
      <c r="K957" s="231"/>
    </row>
    <row r="958" spans="1:11" s="5" customFormat="1" ht="33" customHeight="1" x14ac:dyDescent="0.2">
      <c r="A958" s="21">
        <f t="shared" si="29"/>
        <v>923</v>
      </c>
      <c r="B958" s="79" t="s">
        <v>2055</v>
      </c>
      <c r="C958" s="22" t="s">
        <v>17</v>
      </c>
      <c r="D958" s="233">
        <v>2017.04</v>
      </c>
      <c r="E958" s="30" t="s">
        <v>171</v>
      </c>
      <c r="F958" s="31">
        <v>1495</v>
      </c>
      <c r="G958" s="31">
        <v>1481</v>
      </c>
      <c r="H958" s="200" t="s">
        <v>1987</v>
      </c>
      <c r="I958" s="64" t="s">
        <v>53</v>
      </c>
      <c r="J958" s="46"/>
      <c r="K958" s="231"/>
    </row>
    <row r="959" spans="1:11" s="5" customFormat="1" ht="33" customHeight="1" x14ac:dyDescent="0.2">
      <c r="A959" s="21">
        <f t="shared" si="29"/>
        <v>924</v>
      </c>
      <c r="B959" s="28" t="s">
        <v>2056</v>
      </c>
      <c r="C959" s="28" t="s">
        <v>17</v>
      </c>
      <c r="D959" s="233">
        <v>2017.05</v>
      </c>
      <c r="E959" s="30" t="s">
        <v>130</v>
      </c>
      <c r="F959" s="31">
        <v>4200</v>
      </c>
      <c r="G959" s="31">
        <v>8294</v>
      </c>
      <c r="H959" s="200" t="s">
        <v>1987</v>
      </c>
      <c r="I959" s="64" t="s">
        <v>53</v>
      </c>
      <c r="J959" s="46"/>
      <c r="K959" s="231"/>
    </row>
    <row r="960" spans="1:11" s="5" customFormat="1" ht="33" customHeight="1" x14ac:dyDescent="0.2">
      <c r="A960" s="21">
        <f t="shared" si="29"/>
        <v>925</v>
      </c>
      <c r="B960" s="28" t="s">
        <v>77</v>
      </c>
      <c r="C960" s="54" t="s">
        <v>17</v>
      </c>
      <c r="D960" s="233">
        <v>2017.05</v>
      </c>
      <c r="E960" s="30" t="s">
        <v>130</v>
      </c>
      <c r="F960" s="31">
        <v>3206</v>
      </c>
      <c r="G960" s="31">
        <v>7236</v>
      </c>
      <c r="H960" s="32" t="s">
        <v>1987</v>
      </c>
      <c r="I960" s="64" t="s">
        <v>53</v>
      </c>
      <c r="J960" s="46"/>
      <c r="K960" s="231"/>
    </row>
    <row r="961" spans="1:11" s="5" customFormat="1" ht="33" customHeight="1" x14ac:dyDescent="0.2">
      <c r="A961" s="21">
        <f t="shared" si="29"/>
        <v>926</v>
      </c>
      <c r="B961" s="28" t="s">
        <v>2057</v>
      </c>
      <c r="C961" s="22" t="s">
        <v>17</v>
      </c>
      <c r="D961" s="233">
        <v>2017.05</v>
      </c>
      <c r="E961" s="30" t="s">
        <v>87</v>
      </c>
      <c r="F961" s="31">
        <v>654</v>
      </c>
      <c r="G961" s="31">
        <v>1118</v>
      </c>
      <c r="H961" s="200" t="s">
        <v>4</v>
      </c>
      <c r="I961" s="64" t="s">
        <v>53</v>
      </c>
      <c r="J961" s="46"/>
      <c r="K961" s="231"/>
    </row>
    <row r="962" spans="1:11" s="5" customFormat="1" ht="33" customHeight="1" x14ac:dyDescent="0.2">
      <c r="A962" s="21">
        <f t="shared" si="29"/>
        <v>927</v>
      </c>
      <c r="B962" s="28" t="s">
        <v>2058</v>
      </c>
      <c r="C962" s="22" t="s">
        <v>17</v>
      </c>
      <c r="D962" s="233">
        <v>2017.05</v>
      </c>
      <c r="E962" s="30" t="s">
        <v>111</v>
      </c>
      <c r="F962" s="31">
        <v>4390</v>
      </c>
      <c r="G962" s="31">
        <v>8552</v>
      </c>
      <c r="H962" s="32" t="s">
        <v>1987</v>
      </c>
      <c r="I962" s="64" t="s">
        <v>53</v>
      </c>
      <c r="J962" s="46"/>
      <c r="K962" s="231"/>
    </row>
    <row r="963" spans="1:11" s="5" customFormat="1" ht="33" customHeight="1" x14ac:dyDescent="0.2">
      <c r="A963" s="21">
        <f t="shared" si="29"/>
        <v>928</v>
      </c>
      <c r="B963" s="79" t="s">
        <v>2059</v>
      </c>
      <c r="C963" s="22" t="s">
        <v>17</v>
      </c>
      <c r="D963" s="233">
        <v>2017.06</v>
      </c>
      <c r="E963" s="30" t="s">
        <v>117</v>
      </c>
      <c r="F963" s="31">
        <v>4962</v>
      </c>
      <c r="G963" s="31">
        <v>8515</v>
      </c>
      <c r="H963" s="32" t="s">
        <v>42</v>
      </c>
      <c r="I963" s="33" t="s">
        <v>53</v>
      </c>
      <c r="J963" s="46"/>
      <c r="K963" s="231"/>
    </row>
    <row r="964" spans="1:11" s="5" customFormat="1" ht="33" customHeight="1" x14ac:dyDescent="0.2">
      <c r="A964" s="21">
        <f t="shared" si="29"/>
        <v>929</v>
      </c>
      <c r="B964" s="79" t="s">
        <v>2060</v>
      </c>
      <c r="C964" s="22" t="s">
        <v>17</v>
      </c>
      <c r="D964" s="233">
        <v>2017.07</v>
      </c>
      <c r="E964" s="30" t="s">
        <v>105</v>
      </c>
      <c r="F964" s="31">
        <v>1365</v>
      </c>
      <c r="G964" s="31">
        <v>2557</v>
      </c>
      <c r="H964" s="32" t="s">
        <v>1987</v>
      </c>
      <c r="I964" s="33" t="s">
        <v>53</v>
      </c>
      <c r="J964" s="46"/>
      <c r="K964" s="231"/>
    </row>
    <row r="965" spans="1:11" s="5" customFormat="1" ht="33" customHeight="1" x14ac:dyDescent="0.2">
      <c r="A965" s="21">
        <f t="shared" si="29"/>
        <v>930</v>
      </c>
      <c r="B965" s="79" t="s">
        <v>2061</v>
      </c>
      <c r="C965" s="47" t="s">
        <v>17</v>
      </c>
      <c r="D965" s="233">
        <v>2017.07</v>
      </c>
      <c r="E965" s="30" t="s">
        <v>99</v>
      </c>
      <c r="F965" s="31">
        <v>1780</v>
      </c>
      <c r="G965" s="31">
        <v>2833</v>
      </c>
      <c r="H965" s="32" t="s">
        <v>1987</v>
      </c>
      <c r="I965" s="33" t="s">
        <v>53</v>
      </c>
      <c r="J965" s="46"/>
      <c r="K965" s="231"/>
    </row>
    <row r="966" spans="1:11" s="5" customFormat="1" ht="33" customHeight="1" x14ac:dyDescent="0.2">
      <c r="A966" s="21">
        <f t="shared" si="29"/>
        <v>931</v>
      </c>
      <c r="B966" s="79" t="s">
        <v>2062</v>
      </c>
      <c r="C966" s="22" t="s">
        <v>17</v>
      </c>
      <c r="D966" s="233">
        <v>2017.07</v>
      </c>
      <c r="E966" s="30" t="s">
        <v>96</v>
      </c>
      <c r="F966" s="31">
        <v>2534</v>
      </c>
      <c r="G966" s="31">
        <v>5623</v>
      </c>
      <c r="H966" s="32" t="s">
        <v>1987</v>
      </c>
      <c r="I966" s="33" t="s">
        <v>53</v>
      </c>
      <c r="J966" s="46"/>
      <c r="K966" s="231"/>
    </row>
    <row r="967" spans="1:11" s="5" customFormat="1" ht="33" customHeight="1" x14ac:dyDescent="0.2">
      <c r="A967" s="21">
        <f t="shared" si="29"/>
        <v>932</v>
      </c>
      <c r="B967" s="79" t="s">
        <v>2063</v>
      </c>
      <c r="C967" s="22" t="s">
        <v>17</v>
      </c>
      <c r="D967" s="233">
        <v>2017.07</v>
      </c>
      <c r="E967" s="30" t="s">
        <v>95</v>
      </c>
      <c r="F967" s="31">
        <v>1572</v>
      </c>
      <c r="G967" s="31">
        <v>3009</v>
      </c>
      <c r="H967" s="200" t="s">
        <v>1987</v>
      </c>
      <c r="I967" s="33" t="s">
        <v>53</v>
      </c>
      <c r="J967" s="46"/>
      <c r="K967" s="231"/>
    </row>
    <row r="968" spans="1:11" s="5" customFormat="1" ht="33" customHeight="1" x14ac:dyDescent="0.2">
      <c r="A968" s="21">
        <f t="shared" si="29"/>
        <v>933</v>
      </c>
      <c r="B968" s="79" t="s">
        <v>2064</v>
      </c>
      <c r="C968" s="28" t="s">
        <v>17</v>
      </c>
      <c r="D968" s="233">
        <v>2017.07</v>
      </c>
      <c r="E968" s="30" t="s">
        <v>94</v>
      </c>
      <c r="F968" s="31">
        <v>1710</v>
      </c>
      <c r="G968" s="31">
        <v>4495</v>
      </c>
      <c r="H968" s="200" t="s">
        <v>1987</v>
      </c>
      <c r="I968" s="33" t="s">
        <v>53</v>
      </c>
      <c r="J968" s="46"/>
      <c r="K968" s="231"/>
    </row>
    <row r="969" spans="1:11" s="5" customFormat="1" ht="33" customHeight="1" x14ac:dyDescent="0.2">
      <c r="A969" s="21">
        <f t="shared" si="29"/>
        <v>934</v>
      </c>
      <c r="B969" s="79" t="s">
        <v>2065</v>
      </c>
      <c r="C969" s="22" t="s">
        <v>17</v>
      </c>
      <c r="D969" s="233">
        <v>2017.08</v>
      </c>
      <c r="E969" s="30" t="s">
        <v>85</v>
      </c>
      <c r="F969" s="31">
        <v>1359</v>
      </c>
      <c r="G969" s="31">
        <v>3120</v>
      </c>
      <c r="H969" s="32" t="s">
        <v>2</v>
      </c>
      <c r="I969" s="33" t="s">
        <v>53</v>
      </c>
      <c r="J969" s="46"/>
      <c r="K969" s="231"/>
    </row>
    <row r="970" spans="1:11" s="5" customFormat="1" ht="33" customHeight="1" x14ac:dyDescent="0.2">
      <c r="A970" s="21">
        <f t="shared" si="29"/>
        <v>935</v>
      </c>
      <c r="B970" s="79" t="s">
        <v>2066</v>
      </c>
      <c r="C970" s="54" t="s">
        <v>17</v>
      </c>
      <c r="D970" s="233">
        <v>2017.09</v>
      </c>
      <c r="E970" s="30" t="s">
        <v>2067</v>
      </c>
      <c r="F970" s="31">
        <v>952</v>
      </c>
      <c r="G970" s="31">
        <v>1861</v>
      </c>
      <c r="H970" s="200" t="s">
        <v>4</v>
      </c>
      <c r="I970" s="33" t="s">
        <v>53</v>
      </c>
      <c r="J970" s="46"/>
      <c r="K970" s="231"/>
    </row>
    <row r="971" spans="1:11" s="5" customFormat="1" ht="33" customHeight="1" x14ac:dyDescent="0.2">
      <c r="A971" s="21">
        <f t="shared" si="29"/>
        <v>936</v>
      </c>
      <c r="B971" s="79" t="s">
        <v>2068</v>
      </c>
      <c r="C971" s="47" t="s">
        <v>17</v>
      </c>
      <c r="D971" s="233">
        <v>2017.09</v>
      </c>
      <c r="E971" s="30" t="s">
        <v>2069</v>
      </c>
      <c r="F971" s="31">
        <v>301</v>
      </c>
      <c r="G971" s="31">
        <v>618</v>
      </c>
      <c r="H971" s="32" t="s">
        <v>43</v>
      </c>
      <c r="I971" s="33" t="s">
        <v>53</v>
      </c>
      <c r="J971" s="46"/>
      <c r="K971" s="231"/>
    </row>
    <row r="972" spans="1:11" s="5" customFormat="1" ht="33" customHeight="1" x14ac:dyDescent="0.2">
      <c r="A972" s="21">
        <f t="shared" si="29"/>
        <v>937</v>
      </c>
      <c r="B972" s="79" t="s">
        <v>2070</v>
      </c>
      <c r="C972" s="47" t="s">
        <v>17</v>
      </c>
      <c r="D972" s="233" t="s">
        <v>2071</v>
      </c>
      <c r="E972" s="30" t="s">
        <v>218</v>
      </c>
      <c r="F972" s="31">
        <v>1280</v>
      </c>
      <c r="G972" s="31">
        <v>3473</v>
      </c>
      <c r="H972" s="32" t="s">
        <v>2</v>
      </c>
      <c r="I972" s="33" t="s">
        <v>53</v>
      </c>
      <c r="J972" s="46"/>
      <c r="K972" s="231"/>
    </row>
    <row r="973" spans="1:11" s="5" customFormat="1" ht="33" customHeight="1" x14ac:dyDescent="0.2">
      <c r="A973" s="21">
        <f t="shared" si="29"/>
        <v>938</v>
      </c>
      <c r="B973" s="79" t="s">
        <v>2072</v>
      </c>
      <c r="C973" s="47" t="s">
        <v>17</v>
      </c>
      <c r="D973" s="233">
        <v>2017.11</v>
      </c>
      <c r="E973" s="30" t="s">
        <v>513</v>
      </c>
      <c r="F973" s="31">
        <v>2400</v>
      </c>
      <c r="G973" s="31">
        <v>6083</v>
      </c>
      <c r="H973" s="200" t="s">
        <v>42</v>
      </c>
      <c r="I973" s="33" t="s">
        <v>53</v>
      </c>
      <c r="J973" s="46"/>
      <c r="K973" s="231"/>
    </row>
    <row r="974" spans="1:11" s="5" customFormat="1" ht="33" customHeight="1" x14ac:dyDescent="0.2">
      <c r="A974" s="21">
        <f t="shared" si="29"/>
        <v>939</v>
      </c>
      <c r="B974" s="79" t="s">
        <v>2073</v>
      </c>
      <c r="C974" s="22" t="s">
        <v>17</v>
      </c>
      <c r="D974" s="233">
        <v>2017.12</v>
      </c>
      <c r="E974" s="80" t="s">
        <v>2074</v>
      </c>
      <c r="F974" s="31">
        <v>1441</v>
      </c>
      <c r="G974" s="31">
        <v>3159</v>
      </c>
      <c r="H974" s="200" t="s">
        <v>4</v>
      </c>
      <c r="I974" s="33" t="s">
        <v>53</v>
      </c>
      <c r="J974" s="46" t="s">
        <v>2010</v>
      </c>
      <c r="K974" s="231"/>
    </row>
    <row r="975" spans="1:11" s="5" customFormat="1" ht="33" customHeight="1" x14ac:dyDescent="0.2">
      <c r="A975" s="21">
        <f t="shared" si="29"/>
        <v>940</v>
      </c>
      <c r="B975" s="79" t="s">
        <v>2075</v>
      </c>
      <c r="C975" s="22" t="s">
        <v>17</v>
      </c>
      <c r="D975" s="233">
        <v>2017.12</v>
      </c>
      <c r="E975" s="80" t="s">
        <v>519</v>
      </c>
      <c r="F975" s="31">
        <v>722</v>
      </c>
      <c r="G975" s="31">
        <v>1885</v>
      </c>
      <c r="H975" s="32" t="s">
        <v>4</v>
      </c>
      <c r="I975" s="33" t="s">
        <v>53</v>
      </c>
      <c r="J975" s="46"/>
      <c r="K975" s="231"/>
    </row>
    <row r="976" spans="1:11" s="5" customFormat="1" ht="33" customHeight="1" x14ac:dyDescent="0.2">
      <c r="A976" s="21">
        <f t="shared" si="29"/>
        <v>941</v>
      </c>
      <c r="B976" s="79" t="s">
        <v>2076</v>
      </c>
      <c r="C976" s="47" t="s">
        <v>17</v>
      </c>
      <c r="D976" s="233">
        <v>2018.01</v>
      </c>
      <c r="E976" s="30" t="s">
        <v>2077</v>
      </c>
      <c r="F976" s="31">
        <v>342</v>
      </c>
      <c r="G976" s="31">
        <v>758</v>
      </c>
      <c r="H976" s="32" t="s">
        <v>42</v>
      </c>
      <c r="I976" s="33" t="s">
        <v>53</v>
      </c>
      <c r="J976" s="46"/>
      <c r="K976" s="231"/>
    </row>
    <row r="977" spans="1:11" s="5" customFormat="1" ht="33" customHeight="1" x14ac:dyDescent="0.2">
      <c r="A977" s="21">
        <f t="shared" si="29"/>
        <v>942</v>
      </c>
      <c r="B977" s="79" t="s">
        <v>2078</v>
      </c>
      <c r="C977" s="54" t="s">
        <v>17</v>
      </c>
      <c r="D977" s="233">
        <v>2018.02</v>
      </c>
      <c r="E977" s="30" t="s">
        <v>152</v>
      </c>
      <c r="F977" s="31">
        <v>6063</v>
      </c>
      <c r="G977" s="31">
        <v>12281</v>
      </c>
      <c r="H977" s="32" t="s">
        <v>2</v>
      </c>
      <c r="I977" s="33" t="s">
        <v>871</v>
      </c>
      <c r="J977" s="46" t="s">
        <v>2079</v>
      </c>
      <c r="K977" s="231"/>
    </row>
    <row r="978" spans="1:11" s="5" customFormat="1" ht="33" customHeight="1" x14ac:dyDescent="0.2">
      <c r="A978" s="21">
        <f t="shared" si="29"/>
        <v>943</v>
      </c>
      <c r="B978" s="79" t="s">
        <v>2080</v>
      </c>
      <c r="C978" s="47" t="s">
        <v>17</v>
      </c>
      <c r="D978" s="233">
        <v>2018.03</v>
      </c>
      <c r="E978" s="30" t="s">
        <v>531</v>
      </c>
      <c r="F978" s="31">
        <v>3329</v>
      </c>
      <c r="G978" s="31">
        <v>5887</v>
      </c>
      <c r="H978" s="32" t="s">
        <v>2</v>
      </c>
      <c r="I978" s="33" t="s">
        <v>871</v>
      </c>
      <c r="J978" s="46"/>
      <c r="K978" s="231"/>
    </row>
    <row r="979" spans="1:11" s="5" customFormat="1" ht="33" customHeight="1" x14ac:dyDescent="0.2">
      <c r="A979" s="21">
        <f t="shared" si="29"/>
        <v>944</v>
      </c>
      <c r="B979" s="28" t="s">
        <v>2081</v>
      </c>
      <c r="C979" s="28" t="s">
        <v>17</v>
      </c>
      <c r="D979" s="233">
        <v>2018.03</v>
      </c>
      <c r="E979" s="30" t="s">
        <v>537</v>
      </c>
      <c r="F979" s="31">
        <v>1713</v>
      </c>
      <c r="G979" s="31">
        <v>3564</v>
      </c>
      <c r="H979" s="32" t="s">
        <v>4</v>
      </c>
      <c r="I979" s="33" t="s">
        <v>871</v>
      </c>
      <c r="J979" s="46"/>
      <c r="K979" s="231"/>
    </row>
    <row r="980" spans="1:11" s="5" customFormat="1" ht="33" customHeight="1" x14ac:dyDescent="0.2">
      <c r="A980" s="21">
        <f t="shared" si="29"/>
        <v>945</v>
      </c>
      <c r="B980" s="28" t="s">
        <v>2082</v>
      </c>
      <c r="C980" s="47" t="s">
        <v>17</v>
      </c>
      <c r="D980" s="233">
        <v>2018.05</v>
      </c>
      <c r="E980" s="30" t="s">
        <v>2083</v>
      </c>
      <c r="F980" s="31">
        <v>4182</v>
      </c>
      <c r="G980" s="31">
        <v>7921</v>
      </c>
      <c r="H980" s="32" t="s">
        <v>2</v>
      </c>
      <c r="I980" s="33" t="s">
        <v>871</v>
      </c>
      <c r="J980" s="46"/>
      <c r="K980" s="231"/>
    </row>
    <row r="981" spans="1:11" s="5" customFormat="1" ht="33" customHeight="1" x14ac:dyDescent="0.2">
      <c r="A981" s="21">
        <f t="shared" si="29"/>
        <v>946</v>
      </c>
      <c r="B981" s="79" t="s">
        <v>2084</v>
      </c>
      <c r="C981" s="22" t="s">
        <v>17</v>
      </c>
      <c r="D981" s="233">
        <v>2018.06</v>
      </c>
      <c r="E981" s="30" t="s">
        <v>2085</v>
      </c>
      <c r="F981" s="31">
        <v>1261</v>
      </c>
      <c r="G981" s="31">
        <v>3821</v>
      </c>
      <c r="H981" s="32" t="s">
        <v>42</v>
      </c>
      <c r="I981" s="33" t="s">
        <v>871</v>
      </c>
      <c r="J981" s="46"/>
      <c r="K981" s="231"/>
    </row>
    <row r="982" spans="1:11" s="5" customFormat="1" ht="33" customHeight="1" x14ac:dyDescent="0.2">
      <c r="A982" s="21">
        <f t="shared" si="29"/>
        <v>947</v>
      </c>
      <c r="B982" s="114" t="s">
        <v>2086</v>
      </c>
      <c r="C982" s="22" t="s">
        <v>17</v>
      </c>
      <c r="D982" s="234">
        <v>2018.07</v>
      </c>
      <c r="E982" s="115" t="s">
        <v>2087</v>
      </c>
      <c r="F982" s="179">
        <v>3558</v>
      </c>
      <c r="G982" s="179">
        <v>9401</v>
      </c>
      <c r="H982" s="32" t="s">
        <v>1343</v>
      </c>
      <c r="I982" s="181" t="s">
        <v>871</v>
      </c>
      <c r="J982" s="72"/>
      <c r="K982" s="231"/>
    </row>
    <row r="983" spans="1:11" s="5" customFormat="1" ht="33" customHeight="1" x14ac:dyDescent="0.2">
      <c r="A983" s="21">
        <f t="shared" si="29"/>
        <v>948</v>
      </c>
      <c r="B983" s="114" t="s">
        <v>2088</v>
      </c>
      <c r="C983" s="22" t="s">
        <v>17</v>
      </c>
      <c r="D983" s="234">
        <v>2018.07</v>
      </c>
      <c r="E983" s="115" t="s">
        <v>2089</v>
      </c>
      <c r="F983" s="179">
        <v>170</v>
      </c>
      <c r="G983" s="179">
        <v>303</v>
      </c>
      <c r="H983" s="180" t="s">
        <v>4</v>
      </c>
      <c r="I983" s="181" t="s">
        <v>1589</v>
      </c>
      <c r="J983" s="72"/>
      <c r="K983" s="231"/>
    </row>
    <row r="984" spans="1:11" s="5" customFormat="1" ht="33" customHeight="1" x14ac:dyDescent="0.2">
      <c r="A984" s="21">
        <f t="shared" si="29"/>
        <v>949</v>
      </c>
      <c r="B984" s="114" t="s">
        <v>2090</v>
      </c>
      <c r="C984" s="47" t="s">
        <v>17</v>
      </c>
      <c r="D984" s="234">
        <v>2018.07</v>
      </c>
      <c r="E984" s="115" t="s">
        <v>2091</v>
      </c>
      <c r="F984" s="179">
        <v>355</v>
      </c>
      <c r="G984" s="179">
        <v>788</v>
      </c>
      <c r="H984" s="180" t="s">
        <v>1987</v>
      </c>
      <c r="I984" s="181" t="s">
        <v>871</v>
      </c>
      <c r="J984" s="72"/>
      <c r="K984" s="231"/>
    </row>
    <row r="985" spans="1:11" s="5" customFormat="1" ht="33" customHeight="1" x14ac:dyDescent="0.2">
      <c r="A985" s="21">
        <f t="shared" si="29"/>
        <v>950</v>
      </c>
      <c r="B985" s="114" t="s">
        <v>2090</v>
      </c>
      <c r="C985" s="22" t="s">
        <v>17</v>
      </c>
      <c r="D985" s="234">
        <v>2018.07</v>
      </c>
      <c r="E985" s="115" t="s">
        <v>2092</v>
      </c>
      <c r="F985" s="179">
        <v>2063</v>
      </c>
      <c r="G985" s="179">
        <v>4392</v>
      </c>
      <c r="H985" s="282" t="s">
        <v>1987</v>
      </c>
      <c r="I985" s="181" t="s">
        <v>871</v>
      </c>
      <c r="J985" s="72"/>
      <c r="K985" s="231"/>
    </row>
    <row r="986" spans="1:11" s="5" customFormat="1" ht="33" customHeight="1" x14ac:dyDescent="0.2">
      <c r="A986" s="21">
        <f t="shared" si="29"/>
        <v>951</v>
      </c>
      <c r="B986" s="247" t="s">
        <v>2093</v>
      </c>
      <c r="C986" s="47" t="s">
        <v>17</v>
      </c>
      <c r="D986" s="234">
        <v>2018.07</v>
      </c>
      <c r="E986" s="115" t="s">
        <v>2094</v>
      </c>
      <c r="F986" s="179">
        <v>2769</v>
      </c>
      <c r="G986" s="179">
        <v>6877</v>
      </c>
      <c r="H986" s="282" t="s">
        <v>1023</v>
      </c>
      <c r="I986" s="181" t="s">
        <v>871</v>
      </c>
      <c r="J986" s="72"/>
      <c r="K986" s="231"/>
    </row>
    <row r="987" spans="1:11" s="5" customFormat="1" ht="33" customHeight="1" x14ac:dyDescent="0.2">
      <c r="A987" s="21">
        <f t="shared" si="29"/>
        <v>952</v>
      </c>
      <c r="B987" s="28" t="s">
        <v>2095</v>
      </c>
      <c r="C987" s="22" t="s">
        <v>17</v>
      </c>
      <c r="D987" s="233">
        <v>2018.08</v>
      </c>
      <c r="E987" s="112" t="s">
        <v>556</v>
      </c>
      <c r="F987" s="31">
        <v>2861</v>
      </c>
      <c r="G987" s="31">
        <v>6398</v>
      </c>
      <c r="H987" s="200" t="s">
        <v>1023</v>
      </c>
      <c r="I987" s="33" t="s">
        <v>871</v>
      </c>
      <c r="J987" s="46"/>
      <c r="K987" s="231"/>
    </row>
    <row r="988" spans="1:11" s="5" customFormat="1" ht="33" customHeight="1" x14ac:dyDescent="0.2">
      <c r="A988" s="21">
        <f t="shared" si="29"/>
        <v>953</v>
      </c>
      <c r="B988" s="35" t="s">
        <v>2096</v>
      </c>
      <c r="C988" s="34" t="s">
        <v>17</v>
      </c>
      <c r="D988" s="237">
        <v>2018.08</v>
      </c>
      <c r="E988" s="296" t="s">
        <v>2097</v>
      </c>
      <c r="F988" s="161">
        <v>1322</v>
      </c>
      <c r="G988" s="161">
        <v>2728</v>
      </c>
      <c r="H988" s="162" t="s">
        <v>1987</v>
      </c>
      <c r="I988" s="163" t="s">
        <v>871</v>
      </c>
      <c r="J988" s="46"/>
      <c r="K988" s="231"/>
    </row>
    <row r="989" spans="1:11" s="5" customFormat="1" ht="33" customHeight="1" x14ac:dyDescent="0.2">
      <c r="A989" s="21">
        <f t="shared" si="29"/>
        <v>954</v>
      </c>
      <c r="B989" s="41" t="s">
        <v>2098</v>
      </c>
      <c r="C989" s="40" t="s">
        <v>17</v>
      </c>
      <c r="D989" s="232">
        <v>2018.08</v>
      </c>
      <c r="E989" s="297" t="s">
        <v>2099</v>
      </c>
      <c r="F989" s="108">
        <v>2165</v>
      </c>
      <c r="G989" s="108">
        <v>4435</v>
      </c>
      <c r="H989" s="200" t="s">
        <v>1987</v>
      </c>
      <c r="I989" s="196" t="s">
        <v>871</v>
      </c>
      <c r="J989" s="46"/>
      <c r="K989" s="231"/>
    </row>
    <row r="990" spans="1:11" s="5" customFormat="1" ht="33" customHeight="1" x14ac:dyDescent="0.2">
      <c r="A990" s="21">
        <f t="shared" si="29"/>
        <v>955</v>
      </c>
      <c r="B990" s="28" t="s">
        <v>2100</v>
      </c>
      <c r="C990" s="22" t="s">
        <v>17</v>
      </c>
      <c r="D990" s="233">
        <v>2018.09</v>
      </c>
      <c r="E990" s="30" t="s">
        <v>118</v>
      </c>
      <c r="F990" s="90">
        <v>393</v>
      </c>
      <c r="G990" s="90">
        <v>825</v>
      </c>
      <c r="H990" s="91" t="s">
        <v>43</v>
      </c>
      <c r="I990" s="92" t="s">
        <v>53</v>
      </c>
      <c r="J990" s="46"/>
      <c r="K990" s="231"/>
    </row>
    <row r="991" spans="1:11" s="5" customFormat="1" ht="33" customHeight="1" x14ac:dyDescent="0.2">
      <c r="A991" s="21">
        <f t="shared" si="29"/>
        <v>956</v>
      </c>
      <c r="B991" s="28" t="s">
        <v>2101</v>
      </c>
      <c r="C991" s="47" t="s">
        <v>17</v>
      </c>
      <c r="D991" s="233" t="s">
        <v>562</v>
      </c>
      <c r="E991" s="112" t="s">
        <v>2102</v>
      </c>
      <c r="F991" s="31">
        <v>767</v>
      </c>
      <c r="G991" s="31">
        <v>1558</v>
      </c>
      <c r="H991" s="32" t="s">
        <v>1987</v>
      </c>
      <c r="I991" s="33" t="s">
        <v>871</v>
      </c>
      <c r="J991" s="46"/>
      <c r="K991" s="231"/>
    </row>
    <row r="992" spans="1:11" s="5" customFormat="1" ht="33" customHeight="1" x14ac:dyDescent="0.2">
      <c r="A992" s="21">
        <f t="shared" si="29"/>
        <v>957</v>
      </c>
      <c r="B992" s="79" t="s">
        <v>2103</v>
      </c>
      <c r="C992" s="95" t="s">
        <v>17</v>
      </c>
      <c r="D992" s="233" t="s">
        <v>562</v>
      </c>
      <c r="E992" s="111" t="s">
        <v>2104</v>
      </c>
      <c r="F992" s="155">
        <v>1955</v>
      </c>
      <c r="G992" s="90">
        <v>4583</v>
      </c>
      <c r="H992" s="91" t="s">
        <v>43</v>
      </c>
      <c r="I992" s="92" t="s">
        <v>53</v>
      </c>
      <c r="J992" s="46" t="s">
        <v>2010</v>
      </c>
      <c r="K992" s="231"/>
    </row>
    <row r="993" spans="1:11" s="5" customFormat="1" ht="33" customHeight="1" x14ac:dyDescent="0.2">
      <c r="A993" s="21">
        <f t="shared" si="29"/>
        <v>958</v>
      </c>
      <c r="B993" s="28" t="s">
        <v>2105</v>
      </c>
      <c r="C993" s="22" t="s">
        <v>17</v>
      </c>
      <c r="D993" s="233">
        <v>2018.11</v>
      </c>
      <c r="E993" s="30" t="s">
        <v>2106</v>
      </c>
      <c r="F993" s="90">
        <v>1129</v>
      </c>
      <c r="G993" s="90">
        <v>2407</v>
      </c>
      <c r="H993" s="149" t="s">
        <v>1987</v>
      </c>
      <c r="I993" s="92" t="s">
        <v>871</v>
      </c>
      <c r="J993" s="46"/>
      <c r="K993" s="231"/>
    </row>
    <row r="994" spans="1:11" s="5" customFormat="1" ht="33" customHeight="1" x14ac:dyDescent="0.2">
      <c r="A994" s="21">
        <f t="shared" si="29"/>
        <v>959</v>
      </c>
      <c r="B994" s="28" t="s">
        <v>2107</v>
      </c>
      <c r="C994" s="22" t="s">
        <v>17</v>
      </c>
      <c r="D994" s="233">
        <v>2018.12</v>
      </c>
      <c r="E994" s="111" t="s">
        <v>567</v>
      </c>
      <c r="F994" s="31">
        <v>253</v>
      </c>
      <c r="G994" s="31">
        <v>425</v>
      </c>
      <c r="H994" s="180" t="s">
        <v>4</v>
      </c>
      <c r="I994" s="92" t="s">
        <v>35</v>
      </c>
      <c r="J994" s="27"/>
      <c r="K994" s="231"/>
    </row>
    <row r="995" spans="1:11" s="5" customFormat="1" ht="33" customHeight="1" x14ac:dyDescent="0.2">
      <c r="A995" s="21">
        <f t="shared" si="29"/>
        <v>960</v>
      </c>
      <c r="B995" s="28" t="s">
        <v>573</v>
      </c>
      <c r="C995" s="22" t="s">
        <v>17</v>
      </c>
      <c r="D995" s="233">
        <v>2018.12</v>
      </c>
      <c r="E995" s="112" t="s">
        <v>85</v>
      </c>
      <c r="F995" s="31">
        <v>797</v>
      </c>
      <c r="G995" s="31">
        <v>1667</v>
      </c>
      <c r="H995" s="91" t="s">
        <v>1987</v>
      </c>
      <c r="I995" s="92" t="s">
        <v>35</v>
      </c>
      <c r="J995" s="27"/>
      <c r="K995" s="231"/>
    </row>
    <row r="996" spans="1:11" s="5" customFormat="1" ht="33" customHeight="1" x14ac:dyDescent="0.2">
      <c r="A996" s="21">
        <f t="shared" si="29"/>
        <v>961</v>
      </c>
      <c r="B996" s="28" t="s">
        <v>574</v>
      </c>
      <c r="C996" s="22" t="s">
        <v>17</v>
      </c>
      <c r="D996" s="233">
        <v>2018.12</v>
      </c>
      <c r="E996" s="112" t="s">
        <v>85</v>
      </c>
      <c r="F996" s="31">
        <v>522</v>
      </c>
      <c r="G996" s="31">
        <v>1037</v>
      </c>
      <c r="H996" s="149" t="s">
        <v>1987</v>
      </c>
      <c r="I996" s="92" t="s">
        <v>35</v>
      </c>
      <c r="J996" s="27"/>
      <c r="K996" s="231"/>
    </row>
    <row r="997" spans="1:11" s="5" customFormat="1" ht="33" customHeight="1" x14ac:dyDescent="0.2">
      <c r="A997" s="21">
        <f t="shared" si="29"/>
        <v>962</v>
      </c>
      <c r="B997" s="22" t="s">
        <v>588</v>
      </c>
      <c r="C997" s="47" t="s">
        <v>17</v>
      </c>
      <c r="D997" s="244">
        <v>2019.01</v>
      </c>
      <c r="E997" s="23" t="s">
        <v>510</v>
      </c>
      <c r="F997" s="142">
        <v>4768</v>
      </c>
      <c r="G997" s="142">
        <v>9491</v>
      </c>
      <c r="H997" s="143" t="s">
        <v>43</v>
      </c>
      <c r="I997" s="144" t="s">
        <v>35</v>
      </c>
      <c r="J997" s="46"/>
      <c r="K997" s="231"/>
    </row>
    <row r="998" spans="1:11" s="5" customFormat="1" ht="33" customHeight="1" x14ac:dyDescent="0.2">
      <c r="A998" s="21">
        <f t="shared" si="29"/>
        <v>963</v>
      </c>
      <c r="B998" s="28" t="s">
        <v>2108</v>
      </c>
      <c r="C998" s="23" t="s">
        <v>17</v>
      </c>
      <c r="D998" s="244">
        <v>2019.02</v>
      </c>
      <c r="E998" s="22" t="s">
        <v>599</v>
      </c>
      <c r="F998" s="119">
        <v>7077</v>
      </c>
      <c r="G998" s="119">
        <v>12558</v>
      </c>
      <c r="H998" s="120" t="s">
        <v>938</v>
      </c>
      <c r="I998" s="121" t="s">
        <v>35</v>
      </c>
      <c r="J998" s="27"/>
      <c r="K998" s="231"/>
    </row>
    <row r="999" spans="1:11" s="5" customFormat="1" ht="33" customHeight="1" x14ac:dyDescent="0.2">
      <c r="A999" s="21">
        <f t="shared" si="29"/>
        <v>964</v>
      </c>
      <c r="B999" s="22" t="s">
        <v>2109</v>
      </c>
      <c r="C999" s="47" t="s">
        <v>17</v>
      </c>
      <c r="D999" s="244">
        <v>2019.02</v>
      </c>
      <c r="E999" s="22" t="s">
        <v>2110</v>
      </c>
      <c r="F999" s="119">
        <v>290</v>
      </c>
      <c r="G999" s="119">
        <v>532</v>
      </c>
      <c r="H999" s="298" t="s">
        <v>1987</v>
      </c>
      <c r="I999" s="121" t="s">
        <v>35</v>
      </c>
      <c r="J999" s="27"/>
      <c r="K999" s="231"/>
    </row>
    <row r="1000" spans="1:11" s="5" customFormat="1" ht="33" customHeight="1" x14ac:dyDescent="0.2">
      <c r="A1000" s="21">
        <f t="shared" si="29"/>
        <v>965</v>
      </c>
      <c r="B1000" s="22" t="s">
        <v>2111</v>
      </c>
      <c r="C1000" s="47" t="s">
        <v>17</v>
      </c>
      <c r="D1000" s="244">
        <v>2019.02</v>
      </c>
      <c r="E1000" s="22" t="s">
        <v>601</v>
      </c>
      <c r="F1000" s="119">
        <v>650</v>
      </c>
      <c r="G1000" s="119">
        <v>1279</v>
      </c>
      <c r="H1000" s="120" t="s">
        <v>938</v>
      </c>
      <c r="I1000" s="121" t="s">
        <v>35</v>
      </c>
      <c r="J1000" s="27"/>
      <c r="K1000" s="231"/>
    </row>
    <row r="1001" spans="1:11" s="5" customFormat="1" ht="33" customHeight="1" x14ac:dyDescent="0.2">
      <c r="A1001" s="21">
        <f t="shared" si="29"/>
        <v>966</v>
      </c>
      <c r="B1001" s="28" t="s">
        <v>2112</v>
      </c>
      <c r="C1001" s="22" t="s">
        <v>17</v>
      </c>
      <c r="D1001" s="233">
        <v>2019.03</v>
      </c>
      <c r="E1001" s="111" t="s">
        <v>612</v>
      </c>
      <c r="F1001" s="31">
        <v>10113</v>
      </c>
      <c r="G1001" s="31">
        <v>19818</v>
      </c>
      <c r="H1001" s="91" t="s">
        <v>2113</v>
      </c>
      <c r="I1001" s="92" t="s">
        <v>35</v>
      </c>
      <c r="J1001" s="27" t="s">
        <v>1045</v>
      </c>
      <c r="K1001" s="231"/>
    </row>
    <row r="1002" spans="1:11" s="5" customFormat="1" ht="33" customHeight="1" x14ac:dyDescent="0.2">
      <c r="A1002" s="21">
        <f t="shared" si="29"/>
        <v>967</v>
      </c>
      <c r="B1002" s="28" t="s">
        <v>2114</v>
      </c>
      <c r="C1002" s="47" t="s">
        <v>17</v>
      </c>
      <c r="D1002" s="233">
        <v>2019.03</v>
      </c>
      <c r="E1002" s="111" t="s">
        <v>613</v>
      </c>
      <c r="F1002" s="31">
        <v>16374</v>
      </c>
      <c r="G1002" s="31">
        <v>36885</v>
      </c>
      <c r="H1002" s="91" t="s">
        <v>42</v>
      </c>
      <c r="I1002" s="92" t="s">
        <v>35</v>
      </c>
      <c r="J1002" s="27"/>
      <c r="K1002" s="231"/>
    </row>
    <row r="1003" spans="1:11" s="5" customFormat="1" ht="33" customHeight="1" x14ac:dyDescent="0.2">
      <c r="A1003" s="21">
        <f t="shared" si="29"/>
        <v>968</v>
      </c>
      <c r="B1003" s="28" t="s">
        <v>2115</v>
      </c>
      <c r="C1003" s="47" t="s">
        <v>17</v>
      </c>
      <c r="D1003" s="233">
        <v>2019.04</v>
      </c>
      <c r="E1003" s="111" t="s">
        <v>624</v>
      </c>
      <c r="F1003" s="31">
        <v>1612</v>
      </c>
      <c r="G1003" s="31">
        <v>3610</v>
      </c>
      <c r="H1003" s="91" t="s">
        <v>43</v>
      </c>
      <c r="I1003" s="92" t="s">
        <v>53</v>
      </c>
      <c r="J1003" s="27" t="s">
        <v>1045</v>
      </c>
      <c r="K1003" s="231"/>
    </row>
    <row r="1004" spans="1:11" s="5" customFormat="1" ht="33" customHeight="1" x14ac:dyDescent="0.2">
      <c r="A1004" s="21">
        <f t="shared" si="29"/>
        <v>969</v>
      </c>
      <c r="B1004" s="28" t="s">
        <v>2116</v>
      </c>
      <c r="C1004" s="47" t="s">
        <v>17</v>
      </c>
      <c r="D1004" s="233">
        <v>2019.04</v>
      </c>
      <c r="E1004" s="111" t="s">
        <v>628</v>
      </c>
      <c r="F1004" s="31">
        <v>845</v>
      </c>
      <c r="G1004" s="31">
        <v>1767</v>
      </c>
      <c r="H1004" s="120" t="s">
        <v>856</v>
      </c>
      <c r="I1004" s="92" t="s">
        <v>53</v>
      </c>
      <c r="J1004" s="27"/>
      <c r="K1004" s="231"/>
    </row>
    <row r="1005" spans="1:11" s="5" customFormat="1" ht="33" customHeight="1" x14ac:dyDescent="0.2">
      <c r="A1005" s="21">
        <f t="shared" si="29"/>
        <v>970</v>
      </c>
      <c r="B1005" s="28" t="s">
        <v>2117</v>
      </c>
      <c r="C1005" s="22" t="s">
        <v>17</v>
      </c>
      <c r="D1005" s="233">
        <v>2019.06</v>
      </c>
      <c r="E1005" s="111" t="s">
        <v>646</v>
      </c>
      <c r="F1005" s="31">
        <v>4168</v>
      </c>
      <c r="G1005" s="31">
        <v>9571</v>
      </c>
      <c r="H1005" s="91" t="s">
        <v>619</v>
      </c>
      <c r="I1005" s="92" t="s">
        <v>35</v>
      </c>
      <c r="J1005" s="27" t="s">
        <v>2118</v>
      </c>
      <c r="K1005" s="231"/>
    </row>
    <row r="1006" spans="1:11" s="5" customFormat="1" ht="33" customHeight="1" x14ac:dyDescent="0.2">
      <c r="A1006" s="21">
        <f t="shared" si="29"/>
        <v>971</v>
      </c>
      <c r="B1006" s="28" t="s">
        <v>2119</v>
      </c>
      <c r="C1006" s="22" t="s">
        <v>17</v>
      </c>
      <c r="D1006" s="233">
        <v>2019.06</v>
      </c>
      <c r="E1006" s="111" t="s">
        <v>645</v>
      </c>
      <c r="F1006" s="31">
        <v>678</v>
      </c>
      <c r="G1006" s="31">
        <v>1560</v>
      </c>
      <c r="H1006" s="91" t="s">
        <v>619</v>
      </c>
      <c r="I1006" s="92" t="s">
        <v>35</v>
      </c>
      <c r="J1006" s="27"/>
      <c r="K1006" s="231"/>
    </row>
    <row r="1007" spans="1:11" s="5" customFormat="1" ht="33" customHeight="1" x14ac:dyDescent="0.2">
      <c r="A1007" s="21">
        <f t="shared" si="29"/>
        <v>972</v>
      </c>
      <c r="B1007" s="28" t="s">
        <v>2120</v>
      </c>
      <c r="C1007" s="22" t="s">
        <v>17</v>
      </c>
      <c r="D1007" s="233">
        <v>2019.07</v>
      </c>
      <c r="E1007" s="111" t="s">
        <v>662</v>
      </c>
      <c r="F1007" s="31">
        <v>14385</v>
      </c>
      <c r="G1007" s="31">
        <v>24275</v>
      </c>
      <c r="H1007" s="91" t="s">
        <v>619</v>
      </c>
      <c r="I1007" s="92" t="s">
        <v>35</v>
      </c>
      <c r="J1007" s="27" t="s">
        <v>2079</v>
      </c>
      <c r="K1007" s="231"/>
    </row>
    <row r="1008" spans="1:11" s="5" customFormat="1" ht="33" customHeight="1" x14ac:dyDescent="0.2">
      <c r="A1008" s="21">
        <f t="shared" si="29"/>
        <v>973</v>
      </c>
      <c r="B1008" s="28" t="s">
        <v>2121</v>
      </c>
      <c r="C1008" s="22" t="s">
        <v>17</v>
      </c>
      <c r="D1008" s="233">
        <v>2019.07</v>
      </c>
      <c r="E1008" s="111" t="s">
        <v>661</v>
      </c>
      <c r="F1008" s="31">
        <v>5124</v>
      </c>
      <c r="G1008" s="31">
        <v>12226</v>
      </c>
      <c r="H1008" s="91" t="s">
        <v>619</v>
      </c>
      <c r="I1008" s="92" t="s">
        <v>35</v>
      </c>
      <c r="J1008" s="27" t="s">
        <v>911</v>
      </c>
      <c r="K1008" s="231"/>
    </row>
    <row r="1009" spans="1:11" s="5" customFormat="1" ht="33" customHeight="1" x14ac:dyDescent="0.2">
      <c r="A1009" s="21">
        <f t="shared" si="29"/>
        <v>974</v>
      </c>
      <c r="B1009" s="28" t="s">
        <v>2122</v>
      </c>
      <c r="C1009" s="47" t="s">
        <v>17</v>
      </c>
      <c r="D1009" s="233">
        <v>2019.07</v>
      </c>
      <c r="E1009" s="111" t="s">
        <v>622</v>
      </c>
      <c r="F1009" s="31">
        <v>2782</v>
      </c>
      <c r="G1009" s="31">
        <v>6788</v>
      </c>
      <c r="H1009" s="91" t="s">
        <v>619</v>
      </c>
      <c r="I1009" s="92" t="s">
        <v>35</v>
      </c>
      <c r="J1009" s="27"/>
      <c r="K1009" s="231"/>
    </row>
    <row r="1010" spans="1:11" s="5" customFormat="1" ht="33" customHeight="1" x14ac:dyDescent="0.2">
      <c r="A1010" s="21">
        <f t="shared" si="29"/>
        <v>975</v>
      </c>
      <c r="B1010" s="28" t="s">
        <v>2123</v>
      </c>
      <c r="C1010" s="22" t="s">
        <v>17</v>
      </c>
      <c r="D1010" s="233">
        <v>2019.07</v>
      </c>
      <c r="E1010" s="111" t="s">
        <v>659</v>
      </c>
      <c r="F1010" s="31">
        <v>1034</v>
      </c>
      <c r="G1010" s="31">
        <v>2053</v>
      </c>
      <c r="H1010" s="149" t="s">
        <v>619</v>
      </c>
      <c r="I1010" s="92" t="s">
        <v>35</v>
      </c>
      <c r="J1010" s="27"/>
      <c r="K1010" s="231"/>
    </row>
    <row r="1011" spans="1:11" s="5" customFormat="1" ht="33" customHeight="1" x14ac:dyDescent="0.2">
      <c r="A1011" s="21">
        <f t="shared" si="29"/>
        <v>976</v>
      </c>
      <c r="B1011" s="28" t="s">
        <v>665</v>
      </c>
      <c r="C1011" s="22" t="s">
        <v>17</v>
      </c>
      <c r="D1011" s="233">
        <v>2019.07</v>
      </c>
      <c r="E1011" s="111" t="s">
        <v>628</v>
      </c>
      <c r="F1011" s="31">
        <v>373</v>
      </c>
      <c r="G1011" s="31">
        <v>774</v>
      </c>
      <c r="H1011" s="91" t="s">
        <v>43</v>
      </c>
      <c r="I1011" s="92" t="s">
        <v>871</v>
      </c>
      <c r="J1011" s="27"/>
      <c r="K1011" s="231"/>
    </row>
    <row r="1012" spans="1:11" s="5" customFormat="1" ht="33" customHeight="1" x14ac:dyDescent="0.2">
      <c r="A1012" s="21">
        <f t="shared" si="29"/>
        <v>977</v>
      </c>
      <c r="B1012" s="28" t="s">
        <v>2124</v>
      </c>
      <c r="C1012" s="47" t="s">
        <v>17</v>
      </c>
      <c r="D1012" s="233">
        <v>2019.08</v>
      </c>
      <c r="E1012" s="111" t="s">
        <v>667</v>
      </c>
      <c r="F1012" s="31">
        <v>10173</v>
      </c>
      <c r="G1012" s="31">
        <v>18784</v>
      </c>
      <c r="H1012" s="91" t="s">
        <v>619</v>
      </c>
      <c r="I1012" s="92" t="s">
        <v>35</v>
      </c>
      <c r="J1012" s="27" t="s">
        <v>911</v>
      </c>
      <c r="K1012" s="231"/>
    </row>
    <row r="1013" spans="1:11" s="5" customFormat="1" ht="33" customHeight="1" x14ac:dyDescent="0.2">
      <c r="A1013" s="21">
        <f t="shared" si="29"/>
        <v>978</v>
      </c>
      <c r="B1013" s="28" t="s">
        <v>2125</v>
      </c>
      <c r="C1013" s="89" t="s">
        <v>17</v>
      </c>
      <c r="D1013" s="233">
        <v>2019.08</v>
      </c>
      <c r="E1013" s="111" t="s">
        <v>644</v>
      </c>
      <c r="F1013" s="31">
        <v>10516</v>
      </c>
      <c r="G1013" s="31">
        <v>23339</v>
      </c>
      <c r="H1013" s="91" t="s">
        <v>619</v>
      </c>
      <c r="I1013" s="92" t="s">
        <v>35</v>
      </c>
      <c r="J1013" s="154"/>
      <c r="K1013" s="231"/>
    </row>
    <row r="1014" spans="1:11" s="5" customFormat="1" ht="33" customHeight="1" x14ac:dyDescent="0.2">
      <c r="A1014" s="21">
        <f t="shared" ref="A1014:A1056" si="30">ROW()-35</f>
        <v>979</v>
      </c>
      <c r="B1014" s="28" t="s">
        <v>2126</v>
      </c>
      <c r="C1014" s="89" t="s">
        <v>17</v>
      </c>
      <c r="D1014" s="233">
        <v>2019.08</v>
      </c>
      <c r="E1014" s="111" t="s">
        <v>671</v>
      </c>
      <c r="F1014" s="31">
        <v>3951</v>
      </c>
      <c r="G1014" s="31">
        <v>7604</v>
      </c>
      <c r="H1014" s="149" t="s">
        <v>619</v>
      </c>
      <c r="I1014" s="92" t="s">
        <v>35</v>
      </c>
      <c r="J1014" s="27" t="s">
        <v>1045</v>
      </c>
      <c r="K1014" s="231"/>
    </row>
    <row r="1015" spans="1:11" s="11" customFormat="1" ht="33" customHeight="1" x14ac:dyDescent="0.2">
      <c r="A1015" s="21">
        <f t="shared" si="30"/>
        <v>980</v>
      </c>
      <c r="B1015" s="28" t="s">
        <v>2127</v>
      </c>
      <c r="C1015" s="89" t="s">
        <v>17</v>
      </c>
      <c r="D1015" s="233">
        <v>2019.08</v>
      </c>
      <c r="E1015" s="111" t="s">
        <v>672</v>
      </c>
      <c r="F1015" s="31">
        <v>2775</v>
      </c>
      <c r="G1015" s="31">
        <v>6369</v>
      </c>
      <c r="H1015" s="120" t="s">
        <v>1179</v>
      </c>
      <c r="I1015" s="92" t="s">
        <v>35</v>
      </c>
      <c r="J1015" s="154"/>
      <c r="K1015" s="299"/>
    </row>
    <row r="1016" spans="1:11" s="5" customFormat="1" ht="33" customHeight="1" x14ac:dyDescent="0.2">
      <c r="A1016" s="21">
        <f t="shared" si="30"/>
        <v>981</v>
      </c>
      <c r="B1016" s="28" t="s">
        <v>2128</v>
      </c>
      <c r="C1016" s="22" t="s">
        <v>17</v>
      </c>
      <c r="D1016" s="233">
        <v>2019.09</v>
      </c>
      <c r="E1016" s="111" t="s">
        <v>679</v>
      </c>
      <c r="F1016" s="31">
        <v>3162</v>
      </c>
      <c r="G1016" s="31">
        <v>7707</v>
      </c>
      <c r="H1016" s="91" t="s">
        <v>43</v>
      </c>
      <c r="I1016" s="92" t="s">
        <v>53</v>
      </c>
      <c r="J1016" s="27"/>
      <c r="K1016" s="231"/>
    </row>
    <row r="1017" spans="1:11" s="5" customFormat="1" ht="33" customHeight="1" x14ac:dyDescent="0.2">
      <c r="A1017" s="21">
        <f t="shared" si="30"/>
        <v>982</v>
      </c>
      <c r="B1017" s="28" t="s">
        <v>2129</v>
      </c>
      <c r="C1017" s="47" t="s">
        <v>17</v>
      </c>
      <c r="D1017" s="233">
        <v>2019.09</v>
      </c>
      <c r="E1017" s="111" t="s">
        <v>688</v>
      </c>
      <c r="F1017" s="31">
        <v>617</v>
      </c>
      <c r="G1017" s="31">
        <v>1608</v>
      </c>
      <c r="H1017" s="91" t="s">
        <v>43</v>
      </c>
      <c r="I1017" s="92" t="s">
        <v>53</v>
      </c>
      <c r="J1017" s="27"/>
      <c r="K1017" s="231"/>
    </row>
    <row r="1018" spans="1:11" s="5" customFormat="1" ht="33" customHeight="1" x14ac:dyDescent="0.2">
      <c r="A1018" s="21">
        <f t="shared" si="30"/>
        <v>983</v>
      </c>
      <c r="B1018" s="28" t="s">
        <v>2130</v>
      </c>
      <c r="C1018" s="22" t="s">
        <v>17</v>
      </c>
      <c r="D1018" s="233" t="s">
        <v>1039</v>
      </c>
      <c r="E1018" s="111" t="s">
        <v>622</v>
      </c>
      <c r="F1018" s="31">
        <v>841</v>
      </c>
      <c r="G1018" s="31">
        <v>2183</v>
      </c>
      <c r="H1018" s="91" t="s">
        <v>43</v>
      </c>
      <c r="I1018" s="92" t="s">
        <v>53</v>
      </c>
      <c r="J1018" s="27"/>
      <c r="K1018" s="231"/>
    </row>
    <row r="1019" spans="1:11" s="5" customFormat="1" ht="33" customHeight="1" x14ac:dyDescent="0.2">
      <c r="A1019" s="21">
        <f t="shared" si="30"/>
        <v>984</v>
      </c>
      <c r="B1019" s="28" t="s">
        <v>2131</v>
      </c>
      <c r="C1019" s="22" t="s">
        <v>17</v>
      </c>
      <c r="D1019" s="233" t="s">
        <v>1039</v>
      </c>
      <c r="E1019" s="111" t="s">
        <v>696</v>
      </c>
      <c r="F1019" s="31">
        <v>188</v>
      </c>
      <c r="G1019" s="31">
        <v>413</v>
      </c>
      <c r="H1019" s="91" t="s">
        <v>43</v>
      </c>
      <c r="I1019" s="92" t="s">
        <v>53</v>
      </c>
      <c r="J1019" s="27" t="s">
        <v>2079</v>
      </c>
      <c r="K1019" s="231"/>
    </row>
    <row r="1020" spans="1:11" s="5" customFormat="1" ht="33" customHeight="1" x14ac:dyDescent="0.2">
      <c r="A1020" s="21">
        <f t="shared" si="30"/>
        <v>985</v>
      </c>
      <c r="B1020" s="28" t="s">
        <v>2132</v>
      </c>
      <c r="C1020" s="89" t="s">
        <v>17</v>
      </c>
      <c r="D1020" s="233">
        <v>2019.11</v>
      </c>
      <c r="E1020" s="111" t="s">
        <v>625</v>
      </c>
      <c r="F1020" s="31">
        <v>807</v>
      </c>
      <c r="G1020" s="31">
        <v>1613</v>
      </c>
      <c r="H1020" s="91" t="s">
        <v>43</v>
      </c>
      <c r="I1020" s="92" t="s">
        <v>53</v>
      </c>
      <c r="J1020" s="27" t="s">
        <v>2133</v>
      </c>
      <c r="K1020" s="231"/>
    </row>
    <row r="1021" spans="1:11" s="5" customFormat="1" ht="33" customHeight="1" x14ac:dyDescent="0.2">
      <c r="A1021" s="21">
        <f t="shared" si="30"/>
        <v>986</v>
      </c>
      <c r="B1021" s="28" t="s">
        <v>2134</v>
      </c>
      <c r="C1021" s="22" t="s">
        <v>17</v>
      </c>
      <c r="D1021" s="233">
        <v>2019.11</v>
      </c>
      <c r="E1021" s="111" t="s">
        <v>701</v>
      </c>
      <c r="F1021" s="31">
        <v>1149</v>
      </c>
      <c r="G1021" s="31">
        <v>2365</v>
      </c>
      <c r="H1021" s="91" t="s">
        <v>43</v>
      </c>
      <c r="I1021" s="92" t="s">
        <v>53</v>
      </c>
      <c r="J1021" s="27"/>
      <c r="K1021" s="231"/>
    </row>
    <row r="1022" spans="1:11" s="5" customFormat="1" ht="33" customHeight="1" x14ac:dyDescent="0.2">
      <c r="A1022" s="21">
        <f t="shared" si="30"/>
        <v>987</v>
      </c>
      <c r="B1022" s="28" t="s">
        <v>2135</v>
      </c>
      <c r="C1022" s="22" t="s">
        <v>17</v>
      </c>
      <c r="D1022" s="233">
        <v>2019.12</v>
      </c>
      <c r="E1022" s="111" t="s">
        <v>712</v>
      </c>
      <c r="F1022" s="31">
        <v>693</v>
      </c>
      <c r="G1022" s="31">
        <v>1568</v>
      </c>
      <c r="H1022" s="149" t="s">
        <v>43</v>
      </c>
      <c r="I1022" s="92" t="s">
        <v>53</v>
      </c>
      <c r="J1022" s="27" t="s">
        <v>2010</v>
      </c>
      <c r="K1022" s="231"/>
    </row>
    <row r="1023" spans="1:11" s="5" customFormat="1" ht="33" customHeight="1" x14ac:dyDescent="0.2">
      <c r="A1023" s="21">
        <f t="shared" si="30"/>
        <v>988</v>
      </c>
      <c r="B1023" s="28" t="s">
        <v>2136</v>
      </c>
      <c r="C1023" s="47" t="s">
        <v>17</v>
      </c>
      <c r="D1023" s="233">
        <v>2020.03</v>
      </c>
      <c r="E1023" s="111" t="s">
        <v>622</v>
      </c>
      <c r="F1023" s="31">
        <v>3411</v>
      </c>
      <c r="G1023" s="31">
        <v>7848</v>
      </c>
      <c r="H1023" s="91" t="s">
        <v>43</v>
      </c>
      <c r="I1023" s="92" t="s">
        <v>53</v>
      </c>
      <c r="J1023" s="27" t="s">
        <v>1595</v>
      </c>
      <c r="K1023" s="231"/>
    </row>
    <row r="1024" spans="1:11" s="5" customFormat="1" ht="33" customHeight="1" x14ac:dyDescent="0.2">
      <c r="A1024" s="21">
        <f t="shared" si="30"/>
        <v>989</v>
      </c>
      <c r="B1024" s="28" t="s">
        <v>2137</v>
      </c>
      <c r="C1024" s="22" t="s">
        <v>17</v>
      </c>
      <c r="D1024" s="233">
        <v>2020.03</v>
      </c>
      <c r="E1024" s="111" t="s">
        <v>738</v>
      </c>
      <c r="F1024" s="31">
        <v>6097</v>
      </c>
      <c r="G1024" s="31">
        <v>10460</v>
      </c>
      <c r="H1024" s="91" t="s">
        <v>43</v>
      </c>
      <c r="I1024" s="92" t="s">
        <v>53</v>
      </c>
      <c r="J1024" s="27" t="s">
        <v>2079</v>
      </c>
      <c r="K1024" s="231"/>
    </row>
    <row r="1025" spans="1:11" s="5" customFormat="1" ht="33" customHeight="1" x14ac:dyDescent="0.2">
      <c r="A1025" s="21">
        <f t="shared" si="30"/>
        <v>990</v>
      </c>
      <c r="B1025" s="28" t="s">
        <v>2138</v>
      </c>
      <c r="C1025" s="89" t="s">
        <v>743</v>
      </c>
      <c r="D1025" s="233">
        <v>2020.04</v>
      </c>
      <c r="E1025" s="111" t="s">
        <v>717</v>
      </c>
      <c r="F1025" s="31">
        <v>3524</v>
      </c>
      <c r="G1025" s="31">
        <v>6172</v>
      </c>
      <c r="H1025" s="91" t="s">
        <v>43</v>
      </c>
      <c r="I1025" s="92" t="s">
        <v>53</v>
      </c>
      <c r="J1025" s="27" t="s">
        <v>1595</v>
      </c>
      <c r="K1025" s="231"/>
    </row>
    <row r="1026" spans="1:11" s="5" customFormat="1" ht="33" customHeight="1" x14ac:dyDescent="0.2">
      <c r="A1026" s="21">
        <f t="shared" si="30"/>
        <v>991</v>
      </c>
      <c r="B1026" s="28" t="s">
        <v>744</v>
      </c>
      <c r="C1026" s="89" t="s">
        <v>743</v>
      </c>
      <c r="D1026" s="233">
        <v>2020.04</v>
      </c>
      <c r="E1026" s="111" t="s">
        <v>745</v>
      </c>
      <c r="F1026" s="31">
        <v>1281</v>
      </c>
      <c r="G1026" s="31">
        <v>2668</v>
      </c>
      <c r="H1026" s="149" t="s">
        <v>43</v>
      </c>
      <c r="I1026" s="92" t="s">
        <v>53</v>
      </c>
      <c r="J1026" s="27" t="s">
        <v>2079</v>
      </c>
      <c r="K1026" s="231"/>
    </row>
    <row r="1027" spans="1:11" s="5" customFormat="1" ht="33" customHeight="1" x14ac:dyDescent="0.2">
      <c r="A1027" s="21">
        <f t="shared" si="30"/>
        <v>992</v>
      </c>
      <c r="B1027" s="28" t="s">
        <v>2030</v>
      </c>
      <c r="C1027" s="89" t="s">
        <v>743</v>
      </c>
      <c r="D1027" s="233">
        <v>2020.04</v>
      </c>
      <c r="E1027" s="111" t="s">
        <v>746</v>
      </c>
      <c r="F1027" s="31">
        <v>1888</v>
      </c>
      <c r="G1027" s="31">
        <v>4253</v>
      </c>
      <c r="H1027" s="149" t="s">
        <v>43</v>
      </c>
      <c r="I1027" s="92" t="s">
        <v>53</v>
      </c>
      <c r="J1027" s="27"/>
      <c r="K1027" s="231"/>
    </row>
    <row r="1028" spans="1:11" s="5" customFormat="1" ht="33" customHeight="1" x14ac:dyDescent="0.2">
      <c r="A1028" s="21">
        <f t="shared" si="30"/>
        <v>993</v>
      </c>
      <c r="B1028" s="28" t="s">
        <v>747</v>
      </c>
      <c r="C1028" s="89" t="s">
        <v>743</v>
      </c>
      <c r="D1028" s="233">
        <v>2020.04</v>
      </c>
      <c r="E1028" s="111" t="s">
        <v>622</v>
      </c>
      <c r="F1028" s="31">
        <v>5561</v>
      </c>
      <c r="G1028" s="31">
        <v>10503</v>
      </c>
      <c r="H1028" s="149" t="s">
        <v>1998</v>
      </c>
      <c r="I1028" s="92" t="s">
        <v>53</v>
      </c>
      <c r="J1028" s="27"/>
      <c r="K1028" s="231"/>
    </row>
    <row r="1029" spans="1:11" ht="33" customHeight="1" x14ac:dyDescent="0.2">
      <c r="A1029" s="21">
        <f t="shared" si="30"/>
        <v>994</v>
      </c>
      <c r="B1029" s="54" t="s">
        <v>2139</v>
      </c>
      <c r="C1029" s="95" t="s">
        <v>743</v>
      </c>
      <c r="D1029" s="224">
        <v>2020.04</v>
      </c>
      <c r="E1029" s="96" t="s">
        <v>622</v>
      </c>
      <c r="F1029" s="56">
        <v>4352</v>
      </c>
      <c r="G1029" s="56">
        <v>12899</v>
      </c>
      <c r="H1029" s="98" t="s">
        <v>43</v>
      </c>
      <c r="I1029" s="94" t="s">
        <v>53</v>
      </c>
    </row>
    <row r="1030" spans="1:11" ht="33" customHeight="1" x14ac:dyDescent="0.2">
      <c r="A1030" s="21">
        <f t="shared" si="30"/>
        <v>995</v>
      </c>
      <c r="B1030" s="54" t="s">
        <v>2140</v>
      </c>
      <c r="C1030" s="89" t="s">
        <v>17</v>
      </c>
      <c r="D1030" s="224">
        <v>2020.05</v>
      </c>
      <c r="E1030" s="96" t="s">
        <v>2141</v>
      </c>
      <c r="F1030" s="56">
        <v>1303</v>
      </c>
      <c r="G1030" s="56">
        <v>3326</v>
      </c>
      <c r="H1030" s="98" t="s">
        <v>1998</v>
      </c>
      <c r="I1030" s="94" t="s">
        <v>53</v>
      </c>
      <c r="J1030" s="27" t="s">
        <v>911</v>
      </c>
    </row>
    <row r="1031" spans="1:11" ht="33" customHeight="1" x14ac:dyDescent="0.2">
      <c r="A1031" s="21">
        <f t="shared" si="30"/>
        <v>996</v>
      </c>
      <c r="B1031" s="54" t="s">
        <v>764</v>
      </c>
      <c r="C1031" s="89" t="s">
        <v>17</v>
      </c>
      <c r="D1031" s="224">
        <v>2020.05</v>
      </c>
      <c r="E1031" s="96" t="s">
        <v>765</v>
      </c>
      <c r="F1031" s="56">
        <v>6631</v>
      </c>
      <c r="G1031" s="56">
        <v>12993</v>
      </c>
      <c r="H1031" s="98" t="s">
        <v>1998</v>
      </c>
      <c r="I1031" s="94" t="s">
        <v>53</v>
      </c>
      <c r="J1031" s="27" t="s">
        <v>2079</v>
      </c>
    </row>
    <row r="1032" spans="1:11" ht="33" customHeight="1" x14ac:dyDescent="0.2">
      <c r="A1032" s="21">
        <f t="shared" si="30"/>
        <v>997</v>
      </c>
      <c r="B1032" s="73" t="s">
        <v>766</v>
      </c>
      <c r="C1032" s="95" t="s">
        <v>743</v>
      </c>
      <c r="D1032" s="300">
        <v>2020.05</v>
      </c>
      <c r="E1032" s="102" t="s">
        <v>2142</v>
      </c>
      <c r="F1032" s="74">
        <v>2415</v>
      </c>
      <c r="G1032" s="74">
        <v>4783</v>
      </c>
      <c r="H1032" s="262" t="s">
        <v>43</v>
      </c>
      <c r="I1032" s="166" t="s">
        <v>53</v>
      </c>
    </row>
    <row r="1033" spans="1:11" ht="33" customHeight="1" x14ac:dyDescent="0.2">
      <c r="A1033" s="21">
        <f t="shared" si="30"/>
        <v>998</v>
      </c>
      <c r="B1033" s="47" t="s">
        <v>2143</v>
      </c>
      <c r="C1033" s="47" t="s">
        <v>743</v>
      </c>
      <c r="D1033" s="223">
        <v>2020.06</v>
      </c>
      <c r="E1033" s="48" t="s">
        <v>679</v>
      </c>
      <c r="F1033" s="49">
        <v>1368</v>
      </c>
      <c r="G1033" s="49">
        <v>1814</v>
      </c>
      <c r="H1033" s="50" t="s">
        <v>43</v>
      </c>
      <c r="I1033" s="51" t="s">
        <v>53</v>
      </c>
    </row>
    <row r="1034" spans="1:11" ht="33" customHeight="1" x14ac:dyDescent="0.2">
      <c r="A1034" s="21">
        <f t="shared" si="30"/>
        <v>999</v>
      </c>
      <c r="B1034" s="47" t="s">
        <v>769</v>
      </c>
      <c r="C1034" s="22" t="s">
        <v>743</v>
      </c>
      <c r="D1034" s="223">
        <v>2020.06</v>
      </c>
      <c r="E1034" s="48" t="s">
        <v>703</v>
      </c>
      <c r="F1034" s="49">
        <v>1470</v>
      </c>
      <c r="G1034" s="49">
        <v>3227</v>
      </c>
      <c r="H1034" s="50" t="s">
        <v>43</v>
      </c>
      <c r="I1034" s="51" t="s">
        <v>53</v>
      </c>
      <c r="J1034" s="27" t="s">
        <v>1049</v>
      </c>
    </row>
    <row r="1035" spans="1:11" ht="33" customHeight="1" x14ac:dyDescent="0.2">
      <c r="A1035" s="21">
        <f t="shared" si="30"/>
        <v>1000</v>
      </c>
      <c r="B1035" s="47" t="s">
        <v>2144</v>
      </c>
      <c r="C1035" s="22" t="s">
        <v>743</v>
      </c>
      <c r="D1035" s="223">
        <v>2020.06</v>
      </c>
      <c r="E1035" s="48" t="s">
        <v>770</v>
      </c>
      <c r="F1035" s="49">
        <v>1636</v>
      </c>
      <c r="G1035" s="49">
        <v>2613</v>
      </c>
      <c r="H1035" s="50" t="s">
        <v>43</v>
      </c>
      <c r="I1035" s="51" t="s">
        <v>53</v>
      </c>
    </row>
    <row r="1036" spans="1:11" ht="33" customHeight="1" x14ac:dyDescent="0.2">
      <c r="A1036" s="21">
        <f t="shared" si="30"/>
        <v>1001</v>
      </c>
      <c r="B1036" s="47" t="s">
        <v>2145</v>
      </c>
      <c r="C1036" s="47" t="s">
        <v>743</v>
      </c>
      <c r="D1036" s="223">
        <v>2020.06</v>
      </c>
      <c r="E1036" s="48" t="s">
        <v>715</v>
      </c>
      <c r="F1036" s="49">
        <v>976</v>
      </c>
      <c r="G1036" s="49">
        <v>1528</v>
      </c>
      <c r="H1036" s="50" t="s">
        <v>43</v>
      </c>
      <c r="I1036" s="51" t="s">
        <v>53</v>
      </c>
      <c r="J1036" s="27" t="s">
        <v>2079</v>
      </c>
    </row>
    <row r="1037" spans="1:11" ht="33" customHeight="1" x14ac:dyDescent="0.2">
      <c r="A1037" s="21">
        <f t="shared" si="30"/>
        <v>1002</v>
      </c>
      <c r="B1037" s="47" t="s">
        <v>2146</v>
      </c>
      <c r="C1037" s="47" t="s">
        <v>743</v>
      </c>
      <c r="D1037" s="223">
        <v>2020.06</v>
      </c>
      <c r="E1037" s="48" t="s">
        <v>771</v>
      </c>
      <c r="F1037" s="49">
        <v>1211</v>
      </c>
      <c r="G1037" s="49">
        <v>2617</v>
      </c>
      <c r="H1037" s="50" t="s">
        <v>43</v>
      </c>
      <c r="I1037" s="51" t="s">
        <v>53</v>
      </c>
    </row>
    <row r="1038" spans="1:11" ht="33" customHeight="1" x14ac:dyDescent="0.2">
      <c r="A1038" s="21">
        <f t="shared" si="30"/>
        <v>1003</v>
      </c>
      <c r="B1038" s="47" t="s">
        <v>2147</v>
      </c>
      <c r="C1038" s="22" t="s">
        <v>17</v>
      </c>
      <c r="D1038" s="223">
        <v>2020.07</v>
      </c>
      <c r="E1038" s="48" t="s">
        <v>781</v>
      </c>
      <c r="F1038" s="49">
        <v>6298</v>
      </c>
      <c r="G1038" s="49">
        <v>3060</v>
      </c>
      <c r="H1038" s="50" t="s">
        <v>43</v>
      </c>
      <c r="I1038" s="51" t="s">
        <v>53</v>
      </c>
    </row>
    <row r="1039" spans="1:11" ht="33" customHeight="1" x14ac:dyDescent="0.2">
      <c r="A1039" s="21">
        <f t="shared" si="30"/>
        <v>1004</v>
      </c>
      <c r="B1039" s="47" t="s">
        <v>2148</v>
      </c>
      <c r="C1039" s="22" t="s">
        <v>743</v>
      </c>
      <c r="D1039" s="223">
        <v>2020.07</v>
      </c>
      <c r="E1039" s="48" t="s">
        <v>780</v>
      </c>
      <c r="F1039" s="49">
        <v>552</v>
      </c>
      <c r="G1039" s="49">
        <v>1092</v>
      </c>
      <c r="H1039" s="98" t="s">
        <v>1998</v>
      </c>
      <c r="I1039" s="51" t="s">
        <v>53</v>
      </c>
    </row>
    <row r="1040" spans="1:11" ht="33" customHeight="1" x14ac:dyDescent="0.2">
      <c r="A1040" s="21">
        <f t="shared" si="30"/>
        <v>1005</v>
      </c>
      <c r="B1040" s="54" t="s">
        <v>2149</v>
      </c>
      <c r="C1040" s="54" t="s">
        <v>743</v>
      </c>
      <c r="D1040" s="224">
        <v>2020.08</v>
      </c>
      <c r="E1040" s="55" t="s">
        <v>793</v>
      </c>
      <c r="F1040" s="56">
        <v>1688</v>
      </c>
      <c r="G1040" s="56">
        <v>2677</v>
      </c>
      <c r="H1040" s="57" t="s">
        <v>43</v>
      </c>
      <c r="I1040" s="58" t="s">
        <v>53</v>
      </c>
      <c r="J1040" s="46" t="s">
        <v>2079</v>
      </c>
    </row>
    <row r="1041" spans="1:10" ht="33" customHeight="1" x14ac:dyDescent="0.2">
      <c r="A1041" s="21">
        <f t="shared" si="30"/>
        <v>1006</v>
      </c>
      <c r="B1041" s="54" t="s">
        <v>2150</v>
      </c>
      <c r="C1041" s="54" t="s">
        <v>743</v>
      </c>
      <c r="D1041" s="224">
        <v>2020.08</v>
      </c>
      <c r="E1041" s="55" t="s">
        <v>794</v>
      </c>
      <c r="F1041" s="56">
        <v>5481</v>
      </c>
      <c r="G1041" s="56">
        <v>13317</v>
      </c>
      <c r="H1041" s="98" t="s">
        <v>2151</v>
      </c>
      <c r="I1041" s="58" t="s">
        <v>53</v>
      </c>
      <c r="J1041" s="46"/>
    </row>
    <row r="1042" spans="1:10" ht="33" customHeight="1" x14ac:dyDescent="0.2">
      <c r="A1042" s="21">
        <f t="shared" si="30"/>
        <v>1007</v>
      </c>
      <c r="B1042" s="54" t="s">
        <v>2152</v>
      </c>
      <c r="C1042" s="28" t="s">
        <v>743</v>
      </c>
      <c r="D1042" s="224">
        <v>2020.08</v>
      </c>
      <c r="E1042" s="55" t="s">
        <v>795</v>
      </c>
      <c r="F1042" s="56">
        <v>782</v>
      </c>
      <c r="G1042" s="56">
        <v>1467</v>
      </c>
      <c r="H1042" s="98" t="s">
        <v>2151</v>
      </c>
      <c r="I1042" s="58" t="s">
        <v>53</v>
      </c>
      <c r="J1042" s="46"/>
    </row>
    <row r="1043" spans="1:10" ht="33" customHeight="1" x14ac:dyDescent="0.2">
      <c r="A1043" s="21">
        <f t="shared" si="30"/>
        <v>1008</v>
      </c>
      <c r="B1043" s="47" t="s">
        <v>803</v>
      </c>
      <c r="C1043" s="47" t="s">
        <v>743</v>
      </c>
      <c r="D1043" s="223">
        <v>2020.09</v>
      </c>
      <c r="E1043" s="48" t="s">
        <v>229</v>
      </c>
      <c r="F1043" s="49">
        <v>816</v>
      </c>
      <c r="G1043" s="49">
        <v>1846</v>
      </c>
      <c r="H1043" s="98" t="s">
        <v>54</v>
      </c>
      <c r="I1043" s="51" t="s">
        <v>53</v>
      </c>
      <c r="J1043" s="27" t="s">
        <v>801</v>
      </c>
    </row>
    <row r="1044" spans="1:10" ht="33" customHeight="1" x14ac:dyDescent="0.2">
      <c r="A1044" s="21">
        <f t="shared" si="30"/>
        <v>1009</v>
      </c>
      <c r="B1044" s="216" t="s">
        <v>2153</v>
      </c>
      <c r="C1044" s="22" t="s">
        <v>743</v>
      </c>
      <c r="D1044" s="301" t="s">
        <v>820</v>
      </c>
      <c r="E1044" s="302" t="s">
        <v>2154</v>
      </c>
      <c r="F1044" s="137">
        <v>5347</v>
      </c>
      <c r="G1044" s="137">
        <v>10858</v>
      </c>
      <c r="H1044" s="50" t="s">
        <v>43</v>
      </c>
      <c r="I1044" s="138" t="s">
        <v>53</v>
      </c>
      <c r="J1044" s="27" t="s">
        <v>801</v>
      </c>
    </row>
    <row r="1045" spans="1:10" ht="33" customHeight="1" x14ac:dyDescent="0.2">
      <c r="A1045" s="21">
        <f t="shared" si="30"/>
        <v>1010</v>
      </c>
      <c r="B1045" s="47" t="s">
        <v>2155</v>
      </c>
      <c r="C1045" s="47" t="s">
        <v>17</v>
      </c>
      <c r="D1045" s="223">
        <v>2020.11</v>
      </c>
      <c r="E1045" s="48" t="s">
        <v>2156</v>
      </c>
      <c r="F1045" s="49">
        <v>2814</v>
      </c>
      <c r="G1045" s="49">
        <v>5468</v>
      </c>
      <c r="H1045" s="50" t="s">
        <v>719</v>
      </c>
      <c r="I1045" s="51" t="s">
        <v>53</v>
      </c>
      <c r="J1045" s="27" t="s">
        <v>801</v>
      </c>
    </row>
    <row r="1046" spans="1:10" ht="33" customHeight="1" x14ac:dyDescent="0.2">
      <c r="A1046" s="21">
        <f t="shared" si="30"/>
        <v>1011</v>
      </c>
      <c r="B1046" s="47" t="s">
        <v>2157</v>
      </c>
      <c r="C1046" s="47" t="s">
        <v>743</v>
      </c>
      <c r="D1046" s="223">
        <v>2020.11</v>
      </c>
      <c r="E1046" s="48" t="s">
        <v>2158</v>
      </c>
      <c r="F1046" s="49">
        <v>256</v>
      </c>
      <c r="G1046" s="49">
        <v>572</v>
      </c>
      <c r="H1046" s="50" t="s">
        <v>43</v>
      </c>
      <c r="I1046" s="51" t="s">
        <v>53</v>
      </c>
    </row>
    <row r="1047" spans="1:10" ht="33" customHeight="1" x14ac:dyDescent="0.2">
      <c r="A1047" s="21">
        <f t="shared" si="30"/>
        <v>1012</v>
      </c>
      <c r="B1047" s="47" t="s">
        <v>2159</v>
      </c>
      <c r="C1047" s="47" t="s">
        <v>743</v>
      </c>
      <c r="D1047" s="223">
        <v>2020.11</v>
      </c>
      <c r="E1047" s="302" t="s">
        <v>2160</v>
      </c>
      <c r="F1047" s="49">
        <v>2066</v>
      </c>
      <c r="G1047" s="49">
        <v>4394</v>
      </c>
      <c r="H1047" s="50" t="s">
        <v>719</v>
      </c>
      <c r="I1047" s="51" t="s">
        <v>53</v>
      </c>
      <c r="J1047" s="27" t="s">
        <v>802</v>
      </c>
    </row>
    <row r="1048" spans="1:10" ht="33" customHeight="1" x14ac:dyDescent="0.2">
      <c r="A1048" s="21">
        <f t="shared" si="30"/>
        <v>1013</v>
      </c>
      <c r="B1048" s="129" t="s">
        <v>2161</v>
      </c>
      <c r="C1048" s="129" t="s">
        <v>743</v>
      </c>
      <c r="D1048" s="220">
        <v>2020.11</v>
      </c>
      <c r="E1048" s="48" t="s">
        <v>2162</v>
      </c>
      <c r="F1048" s="132">
        <v>2061</v>
      </c>
      <c r="G1048" s="132">
        <v>5051</v>
      </c>
      <c r="H1048" s="133" t="s">
        <v>719</v>
      </c>
      <c r="I1048" s="134" t="s">
        <v>53</v>
      </c>
      <c r="J1048" s="27" t="s">
        <v>800</v>
      </c>
    </row>
    <row r="1049" spans="1:10" ht="33" customHeight="1" x14ac:dyDescent="0.2">
      <c r="A1049" s="21">
        <f t="shared" si="30"/>
        <v>1014</v>
      </c>
      <c r="B1049" s="47" t="s">
        <v>2163</v>
      </c>
      <c r="C1049" s="47" t="s">
        <v>743</v>
      </c>
      <c r="D1049" s="223">
        <v>2020.11</v>
      </c>
      <c r="E1049" s="48" t="s">
        <v>181</v>
      </c>
      <c r="F1049" s="49">
        <v>1412</v>
      </c>
      <c r="G1049" s="49">
        <v>2642</v>
      </c>
      <c r="H1049" s="50" t="s">
        <v>43</v>
      </c>
      <c r="I1049" s="51" t="s">
        <v>53</v>
      </c>
    </row>
    <row r="1050" spans="1:10" ht="33" customHeight="1" x14ac:dyDescent="0.2">
      <c r="A1050" s="21">
        <f t="shared" si="30"/>
        <v>1015</v>
      </c>
      <c r="B1050" s="47" t="s">
        <v>2716</v>
      </c>
      <c r="C1050" s="47" t="s">
        <v>743</v>
      </c>
      <c r="D1050" s="223">
        <v>2020.12</v>
      </c>
      <c r="E1050" s="48" t="s">
        <v>2717</v>
      </c>
      <c r="F1050" s="49">
        <v>1052</v>
      </c>
      <c r="G1050" s="49">
        <v>2168</v>
      </c>
      <c r="H1050" s="50" t="s">
        <v>719</v>
      </c>
      <c r="I1050" s="156" t="s">
        <v>53</v>
      </c>
    </row>
    <row r="1051" spans="1:10" ht="33" customHeight="1" x14ac:dyDescent="0.2">
      <c r="A1051" s="21">
        <f t="shared" si="30"/>
        <v>1016</v>
      </c>
      <c r="B1051" s="47" t="s">
        <v>2718</v>
      </c>
      <c r="C1051" s="47" t="s">
        <v>743</v>
      </c>
      <c r="D1051" s="223">
        <v>2020.12</v>
      </c>
      <c r="E1051" s="48" t="s">
        <v>344</v>
      </c>
      <c r="F1051" s="49">
        <v>7633</v>
      </c>
      <c r="G1051" s="49">
        <v>15823</v>
      </c>
      <c r="H1051" s="50" t="s">
        <v>719</v>
      </c>
      <c r="I1051" s="156" t="s">
        <v>53</v>
      </c>
    </row>
    <row r="1052" spans="1:10" ht="33" customHeight="1" x14ac:dyDescent="0.2">
      <c r="A1052" s="21">
        <f t="shared" si="30"/>
        <v>1017</v>
      </c>
      <c r="B1052" s="47" t="s">
        <v>2719</v>
      </c>
      <c r="C1052" s="47" t="s">
        <v>743</v>
      </c>
      <c r="D1052" s="223">
        <v>2020.12</v>
      </c>
      <c r="E1052" s="48" t="s">
        <v>2720</v>
      </c>
      <c r="F1052" s="49">
        <v>2368</v>
      </c>
      <c r="G1052" s="49">
        <v>5513</v>
      </c>
      <c r="H1052" s="50" t="s">
        <v>43</v>
      </c>
      <c r="I1052" s="156" t="s">
        <v>53</v>
      </c>
      <c r="J1052" s="27" t="s">
        <v>800</v>
      </c>
    </row>
    <row r="1053" spans="1:10" ht="33" customHeight="1" x14ac:dyDescent="0.2">
      <c r="A1053" s="21">
        <f t="shared" si="30"/>
        <v>1018</v>
      </c>
      <c r="B1053" s="47" t="s">
        <v>2721</v>
      </c>
      <c r="C1053" s="47" t="s">
        <v>743</v>
      </c>
      <c r="D1053" s="223">
        <v>2020.12</v>
      </c>
      <c r="E1053" s="48" t="s">
        <v>2722</v>
      </c>
      <c r="F1053" s="49">
        <v>2195</v>
      </c>
      <c r="G1053" s="49">
        <v>4060</v>
      </c>
      <c r="H1053" s="50" t="s">
        <v>43</v>
      </c>
      <c r="I1053" s="156" t="s">
        <v>53</v>
      </c>
    </row>
    <row r="1054" spans="1:10" ht="33" customHeight="1" x14ac:dyDescent="0.2">
      <c r="A1054" s="21">
        <f t="shared" si="30"/>
        <v>1019</v>
      </c>
      <c r="B1054" s="47" t="s">
        <v>2723</v>
      </c>
      <c r="C1054" s="47" t="s">
        <v>743</v>
      </c>
      <c r="D1054" s="223">
        <v>2020.12</v>
      </c>
      <c r="E1054" s="48" t="s">
        <v>713</v>
      </c>
      <c r="F1054" s="49">
        <v>684</v>
      </c>
      <c r="G1054" s="49">
        <v>1361</v>
      </c>
      <c r="H1054" s="50" t="s">
        <v>43</v>
      </c>
      <c r="I1054" s="156" t="s">
        <v>53</v>
      </c>
    </row>
    <row r="1055" spans="1:10" ht="33" customHeight="1" x14ac:dyDescent="0.2">
      <c r="A1055" s="21">
        <f t="shared" si="30"/>
        <v>1020</v>
      </c>
      <c r="B1055" s="47" t="s">
        <v>2746</v>
      </c>
      <c r="C1055" s="47" t="s">
        <v>743</v>
      </c>
      <c r="D1055" s="47">
        <v>2021.01</v>
      </c>
      <c r="E1055" s="48" t="s">
        <v>2722</v>
      </c>
      <c r="F1055" s="49">
        <v>2279</v>
      </c>
      <c r="G1055" s="49">
        <v>4311</v>
      </c>
      <c r="H1055" s="50" t="s">
        <v>43</v>
      </c>
      <c r="I1055" s="156" t="s">
        <v>53</v>
      </c>
      <c r="J1055" s="27" t="s">
        <v>801</v>
      </c>
    </row>
    <row r="1056" spans="1:10" ht="33" customHeight="1" x14ac:dyDescent="0.2">
      <c r="A1056" s="21">
        <f t="shared" si="30"/>
        <v>1021</v>
      </c>
      <c r="B1056" s="47" t="s">
        <v>2747</v>
      </c>
      <c r="C1056" s="47" t="s">
        <v>743</v>
      </c>
      <c r="D1056" s="47" t="s">
        <v>2739</v>
      </c>
      <c r="E1056" s="48" t="s">
        <v>85</v>
      </c>
      <c r="F1056" s="49">
        <v>831</v>
      </c>
      <c r="G1056" s="49">
        <v>1566</v>
      </c>
      <c r="H1056" s="50" t="s">
        <v>54</v>
      </c>
      <c r="I1056" s="156" t="s">
        <v>53</v>
      </c>
    </row>
    <row r="1057" spans="1:11" s="5" customFormat="1" ht="33" customHeight="1" x14ac:dyDescent="0.2">
      <c r="A1057" s="356" t="s">
        <v>65</v>
      </c>
      <c r="B1057" s="357"/>
      <c r="C1057" s="357"/>
      <c r="D1057" s="357"/>
      <c r="E1057" s="357"/>
      <c r="F1057" s="357"/>
      <c r="G1057" s="357"/>
      <c r="H1057" s="357"/>
      <c r="I1057" s="357"/>
      <c r="J1057" s="358"/>
      <c r="K1057" s="231"/>
    </row>
    <row r="1058" spans="1:11" s="5" customFormat="1" ht="33" customHeight="1" x14ac:dyDescent="0.2">
      <c r="A1058" s="21">
        <f>ROW()-36</f>
        <v>1022</v>
      </c>
      <c r="B1058" s="22" t="s">
        <v>2164</v>
      </c>
      <c r="C1058" s="54" t="s">
        <v>65</v>
      </c>
      <c r="D1058" s="233">
        <v>2010.12</v>
      </c>
      <c r="E1058" s="23" t="s">
        <v>443</v>
      </c>
      <c r="F1058" s="24">
        <v>2835</v>
      </c>
      <c r="G1058" s="24">
        <v>4512</v>
      </c>
      <c r="H1058" s="25" t="s">
        <v>4</v>
      </c>
      <c r="I1058" s="153" t="s">
        <v>53</v>
      </c>
      <c r="J1058" s="127"/>
      <c r="K1058" s="231"/>
    </row>
    <row r="1059" spans="1:11" s="5" customFormat="1" ht="33" customHeight="1" x14ac:dyDescent="0.2">
      <c r="A1059" s="21">
        <f t="shared" ref="A1059:A1077" si="31">ROW()-36</f>
        <v>1023</v>
      </c>
      <c r="B1059" s="22" t="s">
        <v>2165</v>
      </c>
      <c r="C1059" s="28" t="s">
        <v>65</v>
      </c>
      <c r="D1059" s="233">
        <v>2011.11</v>
      </c>
      <c r="E1059" s="23" t="s">
        <v>396</v>
      </c>
      <c r="F1059" s="24">
        <v>3981</v>
      </c>
      <c r="G1059" s="24">
        <v>6960</v>
      </c>
      <c r="H1059" s="25" t="s">
        <v>4</v>
      </c>
      <c r="I1059" s="26" t="s">
        <v>53</v>
      </c>
      <c r="J1059" s="27"/>
      <c r="K1059" s="231"/>
    </row>
    <row r="1060" spans="1:11" s="5" customFormat="1" ht="33" customHeight="1" x14ac:dyDescent="0.2">
      <c r="A1060" s="21">
        <f t="shared" si="31"/>
        <v>1024</v>
      </c>
      <c r="B1060" s="22" t="s">
        <v>2166</v>
      </c>
      <c r="C1060" s="28" t="s">
        <v>65</v>
      </c>
      <c r="D1060" s="235">
        <v>2012.06</v>
      </c>
      <c r="E1060" s="23" t="s">
        <v>302</v>
      </c>
      <c r="F1060" s="24">
        <v>2346</v>
      </c>
      <c r="G1060" s="24">
        <v>3337</v>
      </c>
      <c r="H1060" s="29" t="s">
        <v>2</v>
      </c>
      <c r="I1060" s="26" t="s">
        <v>53</v>
      </c>
      <c r="J1060" s="27"/>
      <c r="K1060" s="231"/>
    </row>
    <row r="1061" spans="1:11" s="5" customFormat="1" ht="33" customHeight="1" x14ac:dyDescent="0.2">
      <c r="A1061" s="21">
        <f t="shared" si="31"/>
        <v>1025</v>
      </c>
      <c r="B1061" s="22" t="s">
        <v>2167</v>
      </c>
      <c r="C1061" s="54" t="s">
        <v>65</v>
      </c>
      <c r="D1061" s="235">
        <v>2012.06</v>
      </c>
      <c r="E1061" s="23" t="s">
        <v>302</v>
      </c>
      <c r="F1061" s="24">
        <v>1518</v>
      </c>
      <c r="G1061" s="24">
        <v>2234</v>
      </c>
      <c r="H1061" s="29" t="s">
        <v>2</v>
      </c>
      <c r="I1061" s="26" t="s">
        <v>53</v>
      </c>
      <c r="J1061" s="27"/>
      <c r="K1061" s="231"/>
    </row>
    <row r="1062" spans="1:11" s="5" customFormat="1" ht="33" customHeight="1" x14ac:dyDescent="0.2">
      <c r="A1062" s="21">
        <f t="shared" si="31"/>
        <v>1026</v>
      </c>
      <c r="B1062" s="28" t="s">
        <v>2168</v>
      </c>
      <c r="C1062" s="54" t="s">
        <v>65</v>
      </c>
      <c r="D1062" s="235">
        <v>2013.02</v>
      </c>
      <c r="E1062" s="23" t="s">
        <v>374</v>
      </c>
      <c r="F1062" s="24">
        <v>1561</v>
      </c>
      <c r="G1062" s="24">
        <v>5288</v>
      </c>
      <c r="H1062" s="29" t="s">
        <v>1995</v>
      </c>
      <c r="I1062" s="26" t="s">
        <v>53</v>
      </c>
      <c r="J1062" s="27"/>
      <c r="K1062" s="231"/>
    </row>
    <row r="1063" spans="1:11" s="5" customFormat="1" ht="33" customHeight="1" x14ac:dyDescent="0.2">
      <c r="A1063" s="21">
        <f t="shared" si="31"/>
        <v>1027</v>
      </c>
      <c r="B1063" s="28" t="s">
        <v>2169</v>
      </c>
      <c r="C1063" s="28" t="s">
        <v>65</v>
      </c>
      <c r="D1063" s="235">
        <v>2013.03</v>
      </c>
      <c r="E1063" s="23" t="s">
        <v>378</v>
      </c>
      <c r="F1063" s="24">
        <v>2433</v>
      </c>
      <c r="G1063" s="24">
        <v>5947</v>
      </c>
      <c r="H1063" s="29" t="s">
        <v>1995</v>
      </c>
      <c r="I1063" s="26" t="s">
        <v>53</v>
      </c>
      <c r="J1063" s="27"/>
      <c r="K1063" s="231"/>
    </row>
    <row r="1064" spans="1:11" s="5" customFormat="1" ht="33" customHeight="1" x14ac:dyDescent="0.2">
      <c r="A1064" s="21">
        <f t="shared" si="31"/>
        <v>1028</v>
      </c>
      <c r="B1064" s="28" t="s">
        <v>2170</v>
      </c>
      <c r="C1064" s="28" t="s">
        <v>65</v>
      </c>
      <c r="D1064" s="235">
        <v>2013.04</v>
      </c>
      <c r="E1064" s="23" t="s">
        <v>379</v>
      </c>
      <c r="F1064" s="24">
        <v>2632</v>
      </c>
      <c r="G1064" s="24">
        <v>4792</v>
      </c>
      <c r="H1064" s="29" t="s">
        <v>1998</v>
      </c>
      <c r="I1064" s="26" t="s">
        <v>53</v>
      </c>
      <c r="J1064" s="27"/>
      <c r="K1064" s="231"/>
    </row>
    <row r="1065" spans="1:11" s="5" customFormat="1" ht="33" customHeight="1" x14ac:dyDescent="0.2">
      <c r="A1065" s="21">
        <f t="shared" si="31"/>
        <v>1029</v>
      </c>
      <c r="B1065" s="28" t="s">
        <v>2171</v>
      </c>
      <c r="C1065" s="28" t="s">
        <v>65</v>
      </c>
      <c r="D1065" s="235">
        <v>2013.04</v>
      </c>
      <c r="E1065" s="23" t="s">
        <v>379</v>
      </c>
      <c r="F1065" s="24">
        <v>2499</v>
      </c>
      <c r="G1065" s="24">
        <v>4958</v>
      </c>
      <c r="H1065" s="172" t="s">
        <v>1987</v>
      </c>
      <c r="I1065" s="26" t="s">
        <v>53</v>
      </c>
      <c r="J1065" s="27"/>
      <c r="K1065" s="231"/>
    </row>
    <row r="1066" spans="1:11" s="5" customFormat="1" ht="33" customHeight="1" x14ac:dyDescent="0.2">
      <c r="A1066" s="21">
        <f t="shared" si="31"/>
        <v>1030</v>
      </c>
      <c r="B1066" s="28" t="s">
        <v>2172</v>
      </c>
      <c r="C1066" s="28" t="s">
        <v>65</v>
      </c>
      <c r="D1066" s="235">
        <v>2013.04</v>
      </c>
      <c r="E1066" s="23" t="s">
        <v>379</v>
      </c>
      <c r="F1066" s="24">
        <v>2057</v>
      </c>
      <c r="G1066" s="24">
        <v>4949</v>
      </c>
      <c r="H1066" s="29" t="s">
        <v>1998</v>
      </c>
      <c r="I1066" s="26" t="s">
        <v>53</v>
      </c>
      <c r="J1066" s="27"/>
      <c r="K1066" s="231"/>
    </row>
    <row r="1067" spans="1:11" s="5" customFormat="1" ht="33" customHeight="1" x14ac:dyDescent="0.2">
      <c r="A1067" s="21">
        <f t="shared" si="31"/>
        <v>1031</v>
      </c>
      <c r="B1067" s="28" t="s">
        <v>2173</v>
      </c>
      <c r="C1067" s="28" t="s">
        <v>65</v>
      </c>
      <c r="D1067" s="235">
        <v>2013.04</v>
      </c>
      <c r="E1067" s="23" t="s">
        <v>196</v>
      </c>
      <c r="F1067" s="24">
        <v>1285</v>
      </c>
      <c r="G1067" s="24">
        <v>2699</v>
      </c>
      <c r="H1067" s="29" t="s">
        <v>1987</v>
      </c>
      <c r="I1067" s="26" t="s">
        <v>53</v>
      </c>
      <c r="J1067" s="27"/>
      <c r="K1067" s="231"/>
    </row>
    <row r="1068" spans="1:11" s="5" customFormat="1" ht="33" customHeight="1" x14ac:dyDescent="0.2">
      <c r="A1068" s="21">
        <f t="shared" si="31"/>
        <v>1032</v>
      </c>
      <c r="B1068" s="28" t="s">
        <v>2174</v>
      </c>
      <c r="C1068" s="28" t="s">
        <v>65</v>
      </c>
      <c r="D1068" s="235">
        <v>2013.09</v>
      </c>
      <c r="E1068" s="23" t="s">
        <v>275</v>
      </c>
      <c r="F1068" s="24">
        <v>1389</v>
      </c>
      <c r="G1068" s="24">
        <v>2725</v>
      </c>
      <c r="H1068" s="29" t="s">
        <v>1995</v>
      </c>
      <c r="I1068" s="26" t="s">
        <v>53</v>
      </c>
      <c r="J1068" s="27"/>
      <c r="K1068" s="231"/>
    </row>
    <row r="1069" spans="1:11" ht="33" customHeight="1" x14ac:dyDescent="0.2">
      <c r="A1069" s="21">
        <f t="shared" si="31"/>
        <v>1033</v>
      </c>
      <c r="B1069" s="54" t="s">
        <v>2175</v>
      </c>
      <c r="C1069" s="54" t="s">
        <v>2176</v>
      </c>
      <c r="D1069" s="224">
        <v>2016.09</v>
      </c>
      <c r="E1069" s="55" t="s">
        <v>183</v>
      </c>
      <c r="F1069" s="56">
        <v>2057</v>
      </c>
      <c r="G1069" s="56">
        <v>3604</v>
      </c>
      <c r="H1069" s="57" t="s">
        <v>42</v>
      </c>
      <c r="I1069" s="58" t="s">
        <v>53</v>
      </c>
      <c r="J1069" s="46"/>
    </row>
    <row r="1070" spans="1:11" ht="33" customHeight="1" x14ac:dyDescent="0.2">
      <c r="A1070" s="21">
        <f t="shared" si="31"/>
        <v>1034</v>
      </c>
      <c r="B1070" s="130" t="s">
        <v>2177</v>
      </c>
      <c r="C1070" s="61" t="s">
        <v>2176</v>
      </c>
      <c r="D1070" s="255">
        <v>2016.11</v>
      </c>
      <c r="E1070" s="59" t="s">
        <v>197</v>
      </c>
      <c r="F1070" s="173">
        <v>3592</v>
      </c>
      <c r="G1070" s="174">
        <v>7123</v>
      </c>
      <c r="H1070" s="139" t="s">
        <v>4</v>
      </c>
      <c r="I1070" s="175" t="s">
        <v>53</v>
      </c>
      <c r="J1070" s="46"/>
    </row>
    <row r="1071" spans="1:11" ht="33" customHeight="1" x14ac:dyDescent="0.2">
      <c r="A1071" s="21">
        <f t="shared" si="31"/>
        <v>1035</v>
      </c>
      <c r="B1071" s="78" t="s">
        <v>2178</v>
      </c>
      <c r="C1071" s="54" t="s">
        <v>525</v>
      </c>
      <c r="D1071" s="224">
        <v>2018.01</v>
      </c>
      <c r="E1071" s="55" t="s">
        <v>2179</v>
      </c>
      <c r="F1071" s="56">
        <v>1098</v>
      </c>
      <c r="G1071" s="56">
        <v>2234</v>
      </c>
      <c r="H1071" s="57" t="s">
        <v>4</v>
      </c>
      <c r="I1071" s="58" t="s">
        <v>53</v>
      </c>
      <c r="J1071" s="46"/>
    </row>
    <row r="1072" spans="1:11" ht="33" customHeight="1" x14ac:dyDescent="0.2">
      <c r="A1072" s="21">
        <f t="shared" si="31"/>
        <v>1036</v>
      </c>
      <c r="B1072" s="47" t="s">
        <v>2180</v>
      </c>
      <c r="C1072" s="48" t="s">
        <v>525</v>
      </c>
      <c r="D1072" s="260">
        <v>2019.01</v>
      </c>
      <c r="E1072" s="48" t="s">
        <v>201</v>
      </c>
      <c r="F1072" s="176">
        <v>2467</v>
      </c>
      <c r="G1072" s="176">
        <v>5511</v>
      </c>
      <c r="H1072" s="177" t="s">
        <v>2181</v>
      </c>
      <c r="I1072" s="178" t="s">
        <v>35</v>
      </c>
      <c r="J1072" s="46"/>
    </row>
    <row r="1073" spans="1:11" ht="33" customHeight="1" x14ac:dyDescent="0.2">
      <c r="A1073" s="21">
        <f t="shared" si="31"/>
        <v>1037</v>
      </c>
      <c r="B1073" s="47" t="s">
        <v>589</v>
      </c>
      <c r="C1073" s="48" t="s">
        <v>525</v>
      </c>
      <c r="D1073" s="260">
        <v>2019.01</v>
      </c>
      <c r="E1073" s="47" t="s">
        <v>590</v>
      </c>
      <c r="F1073" s="176">
        <v>2357</v>
      </c>
      <c r="G1073" s="176">
        <v>5269</v>
      </c>
      <c r="H1073" s="177" t="s">
        <v>43</v>
      </c>
      <c r="I1073" s="178" t="s">
        <v>35</v>
      </c>
    </row>
    <row r="1074" spans="1:11" ht="33" customHeight="1" x14ac:dyDescent="0.2">
      <c r="A1074" s="21">
        <f t="shared" si="31"/>
        <v>1038</v>
      </c>
      <c r="B1074" s="47" t="s">
        <v>2182</v>
      </c>
      <c r="C1074" s="48" t="s">
        <v>2183</v>
      </c>
      <c r="D1074" s="260">
        <v>2019.02</v>
      </c>
      <c r="E1074" s="47" t="s">
        <v>600</v>
      </c>
      <c r="F1074" s="182">
        <v>1839</v>
      </c>
      <c r="G1074" s="182">
        <v>4701</v>
      </c>
      <c r="H1074" s="183" t="s">
        <v>2184</v>
      </c>
      <c r="I1074" s="184" t="s">
        <v>35</v>
      </c>
    </row>
    <row r="1075" spans="1:11" ht="33" customHeight="1" x14ac:dyDescent="0.2">
      <c r="A1075" s="21">
        <f t="shared" si="31"/>
        <v>1039</v>
      </c>
      <c r="B1075" s="130" t="s">
        <v>2185</v>
      </c>
      <c r="C1075" s="167" t="s">
        <v>525</v>
      </c>
      <c r="D1075" s="255">
        <v>2019.03</v>
      </c>
      <c r="E1075" s="168" t="s">
        <v>616</v>
      </c>
      <c r="F1075" s="60">
        <v>2956</v>
      </c>
      <c r="G1075" s="60">
        <v>6392</v>
      </c>
      <c r="H1075" s="169" t="s">
        <v>2186</v>
      </c>
      <c r="I1075" s="259" t="s">
        <v>35</v>
      </c>
      <c r="J1075" s="27" t="s">
        <v>911</v>
      </c>
    </row>
    <row r="1076" spans="1:11" ht="33" customHeight="1" x14ac:dyDescent="0.2">
      <c r="A1076" s="21">
        <f t="shared" si="31"/>
        <v>1040</v>
      </c>
      <c r="B1076" s="54" t="s">
        <v>2187</v>
      </c>
      <c r="C1076" s="95" t="s">
        <v>525</v>
      </c>
      <c r="D1076" s="224">
        <v>2019.11</v>
      </c>
      <c r="E1076" s="96" t="s">
        <v>705</v>
      </c>
      <c r="F1076" s="56">
        <v>2656</v>
      </c>
      <c r="G1076" s="56">
        <v>5630</v>
      </c>
      <c r="H1076" s="98" t="s">
        <v>2188</v>
      </c>
      <c r="I1076" s="94" t="s">
        <v>53</v>
      </c>
      <c r="J1076" s="27" t="s">
        <v>2079</v>
      </c>
    </row>
    <row r="1077" spans="1:11" ht="33" customHeight="1" x14ac:dyDescent="0.2">
      <c r="A1077" s="21">
        <f t="shared" si="31"/>
        <v>1041</v>
      </c>
      <c r="B1077" s="47" t="s">
        <v>2189</v>
      </c>
      <c r="C1077" s="47" t="s">
        <v>525</v>
      </c>
      <c r="D1077" s="223">
        <v>2020.09</v>
      </c>
      <c r="E1077" s="48" t="s">
        <v>805</v>
      </c>
      <c r="F1077" s="49">
        <v>901</v>
      </c>
      <c r="G1077" s="49">
        <v>2101</v>
      </c>
      <c r="H1077" s="50" t="s">
        <v>610</v>
      </c>
      <c r="I1077" s="51" t="s">
        <v>53</v>
      </c>
      <c r="J1077" s="27" t="s">
        <v>801</v>
      </c>
    </row>
    <row r="1078" spans="1:11" s="5" customFormat="1" ht="33" customHeight="1" x14ac:dyDescent="0.2">
      <c r="A1078" s="356" t="s">
        <v>608</v>
      </c>
      <c r="B1078" s="357"/>
      <c r="C1078" s="357"/>
      <c r="D1078" s="357"/>
      <c r="E1078" s="357"/>
      <c r="F1078" s="357"/>
      <c r="G1078" s="357"/>
      <c r="H1078" s="357"/>
      <c r="I1078" s="357"/>
      <c r="J1078" s="358"/>
      <c r="K1078" s="231"/>
    </row>
    <row r="1079" spans="1:11" s="5" customFormat="1" ht="33" customHeight="1" x14ac:dyDescent="0.2">
      <c r="A1079" s="21">
        <f>ROW()-37</f>
        <v>1042</v>
      </c>
      <c r="B1079" s="28" t="s">
        <v>2190</v>
      </c>
      <c r="C1079" s="89" t="s">
        <v>608</v>
      </c>
      <c r="D1079" s="233">
        <v>2013.12</v>
      </c>
      <c r="E1079" s="52" t="s">
        <v>261</v>
      </c>
      <c r="F1079" s="31">
        <v>391</v>
      </c>
      <c r="G1079" s="24">
        <v>111</v>
      </c>
      <c r="H1079" s="29" t="s">
        <v>2191</v>
      </c>
      <c r="I1079" s="26"/>
      <c r="J1079" s="27" t="s">
        <v>2192</v>
      </c>
      <c r="K1079" s="231"/>
    </row>
    <row r="1080" spans="1:11" s="5" customFormat="1" ht="33" customHeight="1" x14ac:dyDescent="0.2">
      <c r="A1080" s="21">
        <f t="shared" ref="A1080:A1084" si="32">ROW()-37</f>
        <v>1043</v>
      </c>
      <c r="B1080" s="28" t="s">
        <v>2193</v>
      </c>
      <c r="C1080" s="89" t="s">
        <v>608</v>
      </c>
      <c r="D1080" s="233">
        <v>2016.04</v>
      </c>
      <c r="E1080" s="30" t="s">
        <v>133</v>
      </c>
      <c r="F1080" s="31">
        <v>784</v>
      </c>
      <c r="G1080" s="31">
        <v>1545</v>
      </c>
      <c r="H1080" s="200" t="s">
        <v>868</v>
      </c>
      <c r="I1080" s="33" t="s">
        <v>53</v>
      </c>
      <c r="J1080" s="46"/>
      <c r="K1080" s="231"/>
    </row>
    <row r="1081" spans="1:11" s="5" customFormat="1" ht="33" customHeight="1" x14ac:dyDescent="0.2">
      <c r="A1081" s="21">
        <f t="shared" si="32"/>
        <v>1044</v>
      </c>
      <c r="B1081" s="28" t="s">
        <v>2194</v>
      </c>
      <c r="C1081" s="89" t="s">
        <v>608</v>
      </c>
      <c r="D1081" s="233">
        <v>2017.03</v>
      </c>
      <c r="E1081" s="30" t="s">
        <v>133</v>
      </c>
      <c r="F1081" s="31">
        <v>425</v>
      </c>
      <c r="G1081" s="31">
        <v>822</v>
      </c>
      <c r="H1081" s="32" t="s">
        <v>1955</v>
      </c>
      <c r="I1081" s="64" t="s">
        <v>53</v>
      </c>
      <c r="J1081" s="46"/>
      <c r="K1081" s="231"/>
    </row>
    <row r="1082" spans="1:11" s="5" customFormat="1" ht="33" customHeight="1" x14ac:dyDescent="0.2">
      <c r="A1082" s="21">
        <f t="shared" si="32"/>
        <v>1045</v>
      </c>
      <c r="B1082" s="79" t="s">
        <v>2195</v>
      </c>
      <c r="C1082" s="89" t="s">
        <v>608</v>
      </c>
      <c r="D1082" s="233">
        <v>2017.09</v>
      </c>
      <c r="E1082" s="30" t="s">
        <v>2196</v>
      </c>
      <c r="F1082" s="31">
        <v>391</v>
      </c>
      <c r="G1082" s="31">
        <v>773</v>
      </c>
      <c r="H1082" s="32" t="s">
        <v>2197</v>
      </c>
      <c r="I1082" s="33" t="s">
        <v>2197</v>
      </c>
      <c r="J1082" s="46"/>
      <c r="K1082" s="231"/>
    </row>
    <row r="1083" spans="1:11" s="5" customFormat="1" ht="33" customHeight="1" x14ac:dyDescent="0.2">
      <c r="A1083" s="21">
        <f t="shared" si="32"/>
        <v>1046</v>
      </c>
      <c r="B1083" s="79" t="s">
        <v>2198</v>
      </c>
      <c r="C1083" s="89" t="s">
        <v>608</v>
      </c>
      <c r="D1083" s="233">
        <v>2018.11</v>
      </c>
      <c r="E1083" s="30" t="s">
        <v>2199</v>
      </c>
      <c r="F1083" s="90">
        <v>530</v>
      </c>
      <c r="G1083" s="90">
        <v>1006</v>
      </c>
      <c r="H1083" s="149" t="s">
        <v>2197</v>
      </c>
      <c r="I1083" s="92" t="s">
        <v>1349</v>
      </c>
      <c r="J1083" s="46"/>
      <c r="K1083" s="231"/>
    </row>
    <row r="1084" spans="1:11" s="5" customFormat="1" ht="33" customHeight="1" x14ac:dyDescent="0.2">
      <c r="A1084" s="21">
        <f t="shared" si="32"/>
        <v>1047</v>
      </c>
      <c r="B1084" s="28" t="s">
        <v>2200</v>
      </c>
      <c r="C1084" s="95" t="s">
        <v>608</v>
      </c>
      <c r="D1084" s="233">
        <v>2019.03</v>
      </c>
      <c r="E1084" s="111" t="s">
        <v>411</v>
      </c>
      <c r="F1084" s="31">
        <v>5706</v>
      </c>
      <c r="G1084" s="31">
        <v>25950</v>
      </c>
      <c r="H1084" s="91" t="s">
        <v>1955</v>
      </c>
      <c r="I1084" s="92" t="s">
        <v>2197</v>
      </c>
      <c r="J1084" s="27" t="s">
        <v>2201</v>
      </c>
      <c r="K1084" s="231"/>
    </row>
    <row r="1085" spans="1:11" s="5" customFormat="1" ht="33" customHeight="1" x14ac:dyDescent="0.2">
      <c r="A1085" s="356" t="s">
        <v>2202</v>
      </c>
      <c r="B1085" s="357"/>
      <c r="C1085" s="357"/>
      <c r="D1085" s="357"/>
      <c r="E1085" s="357"/>
      <c r="F1085" s="357"/>
      <c r="G1085" s="357"/>
      <c r="H1085" s="357"/>
      <c r="I1085" s="357"/>
      <c r="J1085" s="358"/>
      <c r="K1085" s="231"/>
    </row>
    <row r="1086" spans="1:11" s="5" customFormat="1" ht="33" customHeight="1" x14ac:dyDescent="0.2">
      <c r="A1086" s="21">
        <f>ROW()-38</f>
        <v>1048</v>
      </c>
      <c r="B1086" s="22" t="s">
        <v>2203</v>
      </c>
      <c r="C1086" s="22" t="s">
        <v>2202</v>
      </c>
      <c r="D1086" s="235">
        <v>2005.09</v>
      </c>
      <c r="E1086" s="23" t="s">
        <v>108</v>
      </c>
      <c r="F1086" s="24">
        <v>1079</v>
      </c>
      <c r="G1086" s="24">
        <v>1515</v>
      </c>
      <c r="H1086" s="172" t="s">
        <v>2</v>
      </c>
      <c r="I1086" s="26" t="s">
        <v>53</v>
      </c>
      <c r="J1086" s="27"/>
      <c r="K1086" s="231"/>
    </row>
    <row r="1087" spans="1:11" s="5" customFormat="1" ht="33" customHeight="1" x14ac:dyDescent="0.2">
      <c r="A1087" s="21">
        <f t="shared" ref="A1087:A1101" si="33">ROW()-38</f>
        <v>1049</v>
      </c>
      <c r="B1087" s="22" t="s">
        <v>2204</v>
      </c>
      <c r="C1087" s="22" t="s">
        <v>2202</v>
      </c>
      <c r="D1087" s="233">
        <v>2012.03</v>
      </c>
      <c r="E1087" s="23" t="s">
        <v>409</v>
      </c>
      <c r="F1087" s="24">
        <v>7874</v>
      </c>
      <c r="G1087" s="24">
        <v>14934</v>
      </c>
      <c r="H1087" s="29" t="s">
        <v>936</v>
      </c>
      <c r="I1087" s="26" t="s">
        <v>53</v>
      </c>
      <c r="J1087" s="27"/>
      <c r="K1087" s="231"/>
    </row>
    <row r="1088" spans="1:11" s="5" customFormat="1" ht="33" customHeight="1" x14ac:dyDescent="0.2">
      <c r="A1088" s="21">
        <f t="shared" si="33"/>
        <v>1050</v>
      </c>
      <c r="B1088" s="22" t="s">
        <v>2205</v>
      </c>
      <c r="C1088" s="47" t="s">
        <v>2206</v>
      </c>
      <c r="D1088" s="235">
        <v>2012.05</v>
      </c>
      <c r="E1088" s="23" t="s">
        <v>415</v>
      </c>
      <c r="F1088" s="24">
        <v>7761</v>
      </c>
      <c r="G1088" s="24">
        <v>19288</v>
      </c>
      <c r="H1088" s="172" t="s">
        <v>1143</v>
      </c>
      <c r="I1088" s="26" t="s">
        <v>53</v>
      </c>
      <c r="J1088" s="27"/>
      <c r="K1088" s="231"/>
    </row>
    <row r="1089" spans="1:11" s="5" customFormat="1" ht="33" customHeight="1" x14ac:dyDescent="0.2">
      <c r="A1089" s="21">
        <f t="shared" si="33"/>
        <v>1051</v>
      </c>
      <c r="B1089" s="28" t="s">
        <v>56</v>
      </c>
      <c r="C1089" s="47" t="s">
        <v>2207</v>
      </c>
      <c r="D1089" s="235">
        <v>2013.01</v>
      </c>
      <c r="E1089" s="23" t="s">
        <v>367</v>
      </c>
      <c r="F1089" s="24">
        <v>842</v>
      </c>
      <c r="G1089" s="24">
        <v>1465</v>
      </c>
      <c r="H1089" s="29" t="s">
        <v>938</v>
      </c>
      <c r="I1089" s="26" t="s">
        <v>53</v>
      </c>
      <c r="J1089" s="27"/>
      <c r="K1089" s="231"/>
    </row>
    <row r="1090" spans="1:11" s="5" customFormat="1" ht="33" customHeight="1" x14ac:dyDescent="0.2">
      <c r="A1090" s="21">
        <f t="shared" si="33"/>
        <v>1052</v>
      </c>
      <c r="B1090" s="28" t="s">
        <v>2208</v>
      </c>
      <c r="C1090" s="22" t="s">
        <v>2209</v>
      </c>
      <c r="D1090" s="235">
        <v>2013.05</v>
      </c>
      <c r="E1090" s="23" t="s">
        <v>99</v>
      </c>
      <c r="F1090" s="24">
        <v>3723</v>
      </c>
      <c r="G1090" s="24">
        <v>7399</v>
      </c>
      <c r="H1090" s="29" t="s">
        <v>1698</v>
      </c>
      <c r="I1090" s="26" t="s">
        <v>53</v>
      </c>
      <c r="J1090" s="27"/>
      <c r="K1090" s="231"/>
    </row>
    <row r="1091" spans="1:11" s="5" customFormat="1" ht="33" customHeight="1" x14ac:dyDescent="0.2">
      <c r="A1091" s="21">
        <f t="shared" si="33"/>
        <v>1053</v>
      </c>
      <c r="B1091" s="28" t="s">
        <v>2210</v>
      </c>
      <c r="C1091" s="22" t="s">
        <v>2209</v>
      </c>
      <c r="D1091" s="235">
        <v>2013.06</v>
      </c>
      <c r="E1091" s="23" t="s">
        <v>342</v>
      </c>
      <c r="F1091" s="24">
        <v>7787</v>
      </c>
      <c r="G1091" s="24">
        <v>15449</v>
      </c>
      <c r="H1091" s="29" t="s">
        <v>1078</v>
      </c>
      <c r="I1091" s="26" t="s">
        <v>53</v>
      </c>
      <c r="J1091" s="27"/>
      <c r="K1091" s="231"/>
    </row>
    <row r="1092" spans="1:11" s="5" customFormat="1" ht="33" customHeight="1" x14ac:dyDescent="0.2">
      <c r="A1092" s="21">
        <f t="shared" si="33"/>
        <v>1054</v>
      </c>
      <c r="B1092" s="28" t="s">
        <v>2211</v>
      </c>
      <c r="C1092" s="22" t="s">
        <v>2209</v>
      </c>
      <c r="D1092" s="235">
        <v>2013.07</v>
      </c>
      <c r="E1092" s="23" t="s">
        <v>344</v>
      </c>
      <c r="F1092" s="24">
        <v>4628</v>
      </c>
      <c r="G1092" s="24">
        <v>7069</v>
      </c>
      <c r="H1092" s="172" t="s">
        <v>2212</v>
      </c>
      <c r="I1092" s="26" t="s">
        <v>53</v>
      </c>
      <c r="J1092" s="27"/>
      <c r="K1092" s="231"/>
    </row>
    <row r="1093" spans="1:11" s="5" customFormat="1" ht="33" customHeight="1" x14ac:dyDescent="0.2">
      <c r="A1093" s="21">
        <f t="shared" si="33"/>
        <v>1055</v>
      </c>
      <c r="B1093" s="35" t="s">
        <v>2213</v>
      </c>
      <c r="C1093" s="47" t="s">
        <v>2202</v>
      </c>
      <c r="D1093" s="264">
        <v>2013.08</v>
      </c>
      <c r="E1093" s="36" t="s">
        <v>145</v>
      </c>
      <c r="F1093" s="37">
        <v>807</v>
      </c>
      <c r="G1093" s="37">
        <v>1546</v>
      </c>
      <c r="H1093" s="38" t="s">
        <v>853</v>
      </c>
      <c r="I1093" s="39" t="s">
        <v>53</v>
      </c>
      <c r="J1093" s="27"/>
      <c r="K1093" s="231"/>
    </row>
    <row r="1094" spans="1:11" s="5" customFormat="1" ht="33" customHeight="1" x14ac:dyDescent="0.2">
      <c r="A1094" s="21">
        <f t="shared" si="33"/>
        <v>1056</v>
      </c>
      <c r="B1094" s="303" t="s">
        <v>2214</v>
      </c>
      <c r="C1094" s="22" t="s">
        <v>2202</v>
      </c>
      <c r="D1094" s="304" t="s">
        <v>2215</v>
      </c>
      <c r="E1094" s="305" t="s">
        <v>301</v>
      </c>
      <c r="F1094" s="306">
        <v>4126</v>
      </c>
      <c r="G1094" s="306">
        <v>9381</v>
      </c>
      <c r="H1094" s="172" t="s">
        <v>1175</v>
      </c>
      <c r="I1094" s="307" t="s">
        <v>53</v>
      </c>
      <c r="J1094" s="27"/>
      <c r="K1094" s="231"/>
    </row>
    <row r="1095" spans="1:11" s="5" customFormat="1" ht="33" customHeight="1" x14ac:dyDescent="0.2">
      <c r="A1095" s="21">
        <f t="shared" si="33"/>
        <v>1057</v>
      </c>
      <c r="B1095" s="308" t="s">
        <v>2216</v>
      </c>
      <c r="C1095" s="308" t="s">
        <v>2217</v>
      </c>
      <c r="D1095" s="309">
        <v>2015.01</v>
      </c>
      <c r="E1095" s="310" t="s">
        <v>118</v>
      </c>
      <c r="F1095" s="311">
        <v>3049</v>
      </c>
      <c r="G1095" s="311">
        <v>5308</v>
      </c>
      <c r="H1095" s="312" t="s">
        <v>2218</v>
      </c>
      <c r="I1095" s="313" t="s">
        <v>53</v>
      </c>
      <c r="J1095" s="27"/>
      <c r="K1095" s="231"/>
    </row>
    <row r="1096" spans="1:11" s="5" customFormat="1" ht="33" customHeight="1" x14ac:dyDescent="0.2">
      <c r="A1096" s="21">
        <f t="shared" si="33"/>
        <v>1058</v>
      </c>
      <c r="B1096" s="187" t="s">
        <v>2219</v>
      </c>
      <c r="C1096" s="22" t="s">
        <v>2220</v>
      </c>
      <c r="D1096" s="309">
        <v>2015.11</v>
      </c>
      <c r="E1096" s="188" t="s">
        <v>106</v>
      </c>
      <c r="F1096" s="189">
        <v>2767</v>
      </c>
      <c r="G1096" s="189">
        <v>7550</v>
      </c>
      <c r="H1096" s="200" t="s">
        <v>1747</v>
      </c>
      <c r="I1096" s="191" t="s">
        <v>53</v>
      </c>
      <c r="J1096" s="46"/>
      <c r="K1096" s="231"/>
    </row>
    <row r="1097" spans="1:11" s="5" customFormat="1" ht="33" customHeight="1" x14ac:dyDescent="0.2">
      <c r="A1097" s="21">
        <f t="shared" si="33"/>
        <v>1059</v>
      </c>
      <c r="B1097" s="186" t="s">
        <v>2221</v>
      </c>
      <c r="C1097" s="308" t="s">
        <v>2222</v>
      </c>
      <c r="D1097" s="309">
        <v>2017.04</v>
      </c>
      <c r="E1097" s="188" t="s">
        <v>139</v>
      </c>
      <c r="F1097" s="189">
        <v>1020</v>
      </c>
      <c r="G1097" s="189">
        <v>1995</v>
      </c>
      <c r="H1097" s="190" t="s">
        <v>2009</v>
      </c>
      <c r="I1097" s="314" t="s">
        <v>53</v>
      </c>
      <c r="J1097" s="46"/>
      <c r="K1097" s="231"/>
    </row>
    <row r="1098" spans="1:11" s="5" customFormat="1" ht="33" customHeight="1" x14ac:dyDescent="0.2">
      <c r="A1098" s="21">
        <f t="shared" si="33"/>
        <v>1060</v>
      </c>
      <c r="B1098" s="186" t="s">
        <v>2223</v>
      </c>
      <c r="C1098" s="22" t="s">
        <v>2222</v>
      </c>
      <c r="D1098" s="309">
        <v>2017.12</v>
      </c>
      <c r="E1098" s="315" t="s">
        <v>486</v>
      </c>
      <c r="F1098" s="189">
        <v>1550</v>
      </c>
      <c r="G1098" s="189">
        <v>3157</v>
      </c>
      <c r="H1098" s="190" t="s">
        <v>936</v>
      </c>
      <c r="I1098" s="191" t="s">
        <v>53</v>
      </c>
      <c r="J1098" s="46" t="s">
        <v>2224</v>
      </c>
      <c r="K1098" s="231"/>
    </row>
    <row r="1099" spans="1:11" s="5" customFormat="1" ht="33" customHeight="1" x14ac:dyDescent="0.2">
      <c r="A1099" s="21">
        <f t="shared" si="33"/>
        <v>1061</v>
      </c>
      <c r="B1099" s="187" t="s">
        <v>2225</v>
      </c>
      <c r="C1099" s="22" t="s">
        <v>2202</v>
      </c>
      <c r="D1099" s="309">
        <v>2018.05</v>
      </c>
      <c r="E1099" s="188" t="s">
        <v>553</v>
      </c>
      <c r="F1099" s="189">
        <v>3038</v>
      </c>
      <c r="G1099" s="189">
        <v>3830</v>
      </c>
      <c r="H1099" s="190" t="s">
        <v>936</v>
      </c>
      <c r="I1099" s="191" t="s">
        <v>2226</v>
      </c>
      <c r="J1099" s="46"/>
      <c r="K1099" s="231"/>
    </row>
    <row r="1100" spans="1:11" s="5" customFormat="1" ht="33" customHeight="1" x14ac:dyDescent="0.2">
      <c r="A1100" s="21">
        <f t="shared" si="33"/>
        <v>1062</v>
      </c>
      <c r="B1100" s="316" t="s">
        <v>2227</v>
      </c>
      <c r="C1100" s="308" t="s">
        <v>2206</v>
      </c>
      <c r="D1100" s="317">
        <v>2018.07</v>
      </c>
      <c r="E1100" s="318" t="s">
        <v>2228</v>
      </c>
      <c r="F1100" s="319">
        <v>4609</v>
      </c>
      <c r="G1100" s="319">
        <v>8856</v>
      </c>
      <c r="H1100" s="320" t="s">
        <v>936</v>
      </c>
      <c r="I1100" s="321" t="s">
        <v>871</v>
      </c>
      <c r="J1100" s="72"/>
      <c r="K1100" s="231"/>
    </row>
    <row r="1101" spans="1:11" s="5" customFormat="1" ht="33" customHeight="1" x14ac:dyDescent="0.2">
      <c r="A1101" s="21">
        <f t="shared" si="33"/>
        <v>1063</v>
      </c>
      <c r="B1101" s="187" t="s">
        <v>2229</v>
      </c>
      <c r="C1101" s="308" t="s">
        <v>2230</v>
      </c>
      <c r="D1101" s="309">
        <v>2018.08</v>
      </c>
      <c r="E1101" s="322" t="s">
        <v>555</v>
      </c>
      <c r="F1101" s="189">
        <v>1048</v>
      </c>
      <c r="G1101" s="189">
        <v>2066</v>
      </c>
      <c r="H1101" s="190" t="s">
        <v>2009</v>
      </c>
      <c r="I1101" s="191" t="s">
        <v>871</v>
      </c>
      <c r="J1101" s="46"/>
      <c r="K1101" s="231"/>
    </row>
    <row r="1102" spans="1:11" s="5" customFormat="1" ht="33" customHeight="1" x14ac:dyDescent="0.2">
      <c r="A1102" s="356" t="s">
        <v>2231</v>
      </c>
      <c r="B1102" s="357"/>
      <c r="C1102" s="357"/>
      <c r="D1102" s="357"/>
      <c r="E1102" s="357"/>
      <c r="F1102" s="357"/>
      <c r="G1102" s="357"/>
      <c r="H1102" s="357"/>
      <c r="I1102" s="357"/>
      <c r="J1102" s="358"/>
      <c r="K1102" s="231"/>
    </row>
    <row r="1103" spans="1:11" s="5" customFormat="1" ht="33" customHeight="1" x14ac:dyDescent="0.2">
      <c r="A1103" s="323">
        <f>ROW()-39</f>
        <v>1064</v>
      </c>
      <c r="B1103" s="308" t="s">
        <v>2232</v>
      </c>
      <c r="C1103" s="308" t="s">
        <v>2231</v>
      </c>
      <c r="D1103" s="324">
        <v>2005.04</v>
      </c>
      <c r="E1103" s="310" t="s">
        <v>151</v>
      </c>
      <c r="F1103" s="311">
        <v>1467</v>
      </c>
      <c r="G1103" s="311">
        <v>2920</v>
      </c>
      <c r="H1103" s="312" t="s">
        <v>4</v>
      </c>
      <c r="I1103" s="313" t="s">
        <v>53</v>
      </c>
      <c r="J1103" s="27"/>
      <c r="K1103" s="231"/>
    </row>
    <row r="1104" spans="1:11" s="5" customFormat="1" ht="33" customHeight="1" x14ac:dyDescent="0.2">
      <c r="A1104" s="323">
        <f t="shared" ref="A1104:A1167" si="34">ROW()-39</f>
        <v>1065</v>
      </c>
      <c r="B1104" s="308" t="s">
        <v>2233</v>
      </c>
      <c r="C1104" s="308" t="s">
        <v>2231</v>
      </c>
      <c r="D1104" s="324">
        <v>2005.04</v>
      </c>
      <c r="E1104" s="310" t="s">
        <v>86</v>
      </c>
      <c r="F1104" s="311">
        <v>1039</v>
      </c>
      <c r="G1104" s="311">
        <v>2473</v>
      </c>
      <c r="H1104" s="312" t="s">
        <v>2</v>
      </c>
      <c r="I1104" s="313" t="s">
        <v>53</v>
      </c>
      <c r="J1104" s="27"/>
      <c r="K1104" s="231"/>
    </row>
    <row r="1105" spans="1:11" s="5" customFormat="1" ht="33" customHeight="1" x14ac:dyDescent="0.2">
      <c r="A1105" s="323">
        <f t="shared" si="34"/>
        <v>1066</v>
      </c>
      <c r="B1105" s="308" t="s">
        <v>2234</v>
      </c>
      <c r="C1105" s="308" t="s">
        <v>2235</v>
      </c>
      <c r="D1105" s="324">
        <v>2005.04</v>
      </c>
      <c r="E1105" s="310" t="s">
        <v>398</v>
      </c>
      <c r="F1105" s="311">
        <v>1160</v>
      </c>
      <c r="G1105" s="311">
        <v>1515</v>
      </c>
      <c r="H1105" s="312" t="s">
        <v>2</v>
      </c>
      <c r="I1105" s="313" t="s">
        <v>53</v>
      </c>
      <c r="J1105" s="27"/>
      <c r="K1105" s="231"/>
    </row>
    <row r="1106" spans="1:11" s="5" customFormat="1" ht="33" customHeight="1" x14ac:dyDescent="0.2">
      <c r="A1106" s="323">
        <f t="shared" si="34"/>
        <v>1067</v>
      </c>
      <c r="B1106" s="308" t="s">
        <v>2236</v>
      </c>
      <c r="C1106" s="308" t="s">
        <v>2231</v>
      </c>
      <c r="D1106" s="324">
        <v>2005.09</v>
      </c>
      <c r="E1106" s="310" t="s">
        <v>490</v>
      </c>
      <c r="F1106" s="311">
        <v>932</v>
      </c>
      <c r="G1106" s="311">
        <v>1574</v>
      </c>
      <c r="H1106" s="172" t="s">
        <v>2</v>
      </c>
      <c r="I1106" s="313" t="s">
        <v>53</v>
      </c>
      <c r="J1106" s="27"/>
      <c r="K1106" s="231"/>
    </row>
    <row r="1107" spans="1:11" s="5" customFormat="1" ht="33" customHeight="1" x14ac:dyDescent="0.2">
      <c r="A1107" s="323">
        <f t="shared" si="34"/>
        <v>1068</v>
      </c>
      <c r="B1107" s="187" t="s">
        <v>2237</v>
      </c>
      <c r="C1107" s="47" t="s">
        <v>2238</v>
      </c>
      <c r="D1107" s="309">
        <v>2007.05</v>
      </c>
      <c r="E1107" s="188" t="s">
        <v>398</v>
      </c>
      <c r="F1107" s="189">
        <v>1342</v>
      </c>
      <c r="G1107" s="189">
        <v>1882</v>
      </c>
      <c r="H1107" s="203" t="s">
        <v>2</v>
      </c>
      <c r="I1107" s="313" t="s">
        <v>53</v>
      </c>
      <c r="J1107" s="46"/>
      <c r="K1107" s="231"/>
    </row>
    <row r="1108" spans="1:11" s="5" customFormat="1" ht="33" customHeight="1" x14ac:dyDescent="0.2">
      <c r="A1108" s="323">
        <f t="shared" si="34"/>
        <v>1069</v>
      </c>
      <c r="B1108" s="187" t="s">
        <v>2239</v>
      </c>
      <c r="C1108" s="129" t="s">
        <v>2231</v>
      </c>
      <c r="D1108" s="309">
        <v>2007.12</v>
      </c>
      <c r="E1108" s="188" t="s">
        <v>348</v>
      </c>
      <c r="F1108" s="189">
        <v>1389</v>
      </c>
      <c r="G1108" s="189">
        <v>2058</v>
      </c>
      <c r="H1108" s="190" t="s">
        <v>2</v>
      </c>
      <c r="I1108" s="191" t="s">
        <v>53</v>
      </c>
      <c r="J1108" s="46"/>
      <c r="K1108" s="231"/>
    </row>
    <row r="1109" spans="1:11" s="5" customFormat="1" ht="33" customHeight="1" x14ac:dyDescent="0.2">
      <c r="A1109" s="323">
        <f t="shared" si="34"/>
        <v>1070</v>
      </c>
      <c r="B1109" s="308" t="s">
        <v>2240</v>
      </c>
      <c r="C1109" s="308" t="s">
        <v>2231</v>
      </c>
      <c r="D1109" s="309">
        <v>2008.07</v>
      </c>
      <c r="E1109" s="310" t="s">
        <v>348</v>
      </c>
      <c r="F1109" s="311">
        <v>2144</v>
      </c>
      <c r="G1109" s="311">
        <v>3654</v>
      </c>
      <c r="H1109" s="312" t="s">
        <v>2</v>
      </c>
      <c r="I1109" s="313" t="s">
        <v>53</v>
      </c>
      <c r="J1109" s="27"/>
      <c r="K1109" s="231"/>
    </row>
    <row r="1110" spans="1:11" s="5" customFormat="1" ht="33" customHeight="1" x14ac:dyDescent="0.2">
      <c r="A1110" s="323">
        <f t="shared" si="34"/>
        <v>1071</v>
      </c>
      <c r="B1110" s="308" t="s">
        <v>2241</v>
      </c>
      <c r="C1110" s="47" t="s">
        <v>2231</v>
      </c>
      <c r="D1110" s="324">
        <v>2009.11</v>
      </c>
      <c r="E1110" s="310" t="s">
        <v>317</v>
      </c>
      <c r="F1110" s="311">
        <v>1319</v>
      </c>
      <c r="G1110" s="311">
        <v>2737</v>
      </c>
      <c r="H1110" s="312" t="s">
        <v>2</v>
      </c>
      <c r="I1110" s="313" t="s">
        <v>53</v>
      </c>
      <c r="J1110" s="27"/>
      <c r="K1110" s="231"/>
    </row>
    <row r="1111" spans="1:11" s="5" customFormat="1" ht="33" customHeight="1" x14ac:dyDescent="0.2">
      <c r="A1111" s="323">
        <f t="shared" si="34"/>
        <v>1072</v>
      </c>
      <c r="B1111" s="308" t="s">
        <v>2242</v>
      </c>
      <c r="C1111" s="308" t="s">
        <v>2243</v>
      </c>
      <c r="D1111" s="324">
        <v>2009.11</v>
      </c>
      <c r="E1111" s="310" t="s">
        <v>281</v>
      </c>
      <c r="F1111" s="311">
        <v>1028</v>
      </c>
      <c r="G1111" s="311">
        <v>2096</v>
      </c>
      <c r="H1111" s="312" t="s">
        <v>2</v>
      </c>
      <c r="I1111" s="313" t="s">
        <v>53</v>
      </c>
      <c r="J1111" s="27"/>
      <c r="K1111" s="231"/>
    </row>
    <row r="1112" spans="1:11" s="5" customFormat="1" ht="33" customHeight="1" x14ac:dyDescent="0.2">
      <c r="A1112" s="323">
        <f t="shared" si="34"/>
        <v>1073</v>
      </c>
      <c r="B1112" s="308" t="s">
        <v>2244</v>
      </c>
      <c r="C1112" s="308" t="s">
        <v>2231</v>
      </c>
      <c r="D1112" s="324">
        <v>2010.01</v>
      </c>
      <c r="E1112" s="310" t="s">
        <v>345</v>
      </c>
      <c r="F1112" s="311">
        <v>1290</v>
      </c>
      <c r="G1112" s="311">
        <v>1350</v>
      </c>
      <c r="H1112" s="172" t="s">
        <v>2</v>
      </c>
      <c r="I1112" s="313" t="s">
        <v>53</v>
      </c>
      <c r="J1112" s="27"/>
      <c r="K1112" s="231"/>
    </row>
    <row r="1113" spans="1:11" s="5" customFormat="1" ht="33" customHeight="1" x14ac:dyDescent="0.2">
      <c r="A1113" s="323">
        <f t="shared" si="34"/>
        <v>1074</v>
      </c>
      <c r="B1113" s="308" t="s">
        <v>2245</v>
      </c>
      <c r="C1113" s="308" t="s">
        <v>2246</v>
      </c>
      <c r="D1113" s="324">
        <v>2010.04</v>
      </c>
      <c r="E1113" s="310" t="s">
        <v>479</v>
      </c>
      <c r="F1113" s="311">
        <v>1258</v>
      </c>
      <c r="G1113" s="311">
        <v>1734</v>
      </c>
      <c r="H1113" s="312" t="s">
        <v>2</v>
      </c>
      <c r="I1113" s="313" t="s">
        <v>53</v>
      </c>
      <c r="J1113" s="27"/>
      <c r="K1113" s="231"/>
    </row>
    <row r="1114" spans="1:11" s="5" customFormat="1" ht="33" customHeight="1" x14ac:dyDescent="0.2">
      <c r="A1114" s="323">
        <f t="shared" si="34"/>
        <v>1075</v>
      </c>
      <c r="B1114" s="308" t="s">
        <v>2247</v>
      </c>
      <c r="C1114" s="22" t="s">
        <v>2235</v>
      </c>
      <c r="D1114" s="324">
        <v>2010.04</v>
      </c>
      <c r="E1114" s="310" t="s">
        <v>281</v>
      </c>
      <c r="F1114" s="311">
        <v>866</v>
      </c>
      <c r="G1114" s="311">
        <v>1652</v>
      </c>
      <c r="H1114" s="312" t="s">
        <v>2</v>
      </c>
      <c r="I1114" s="313" t="s">
        <v>53</v>
      </c>
      <c r="J1114" s="27"/>
      <c r="K1114" s="231"/>
    </row>
    <row r="1115" spans="1:11" s="5" customFormat="1" ht="33" customHeight="1" x14ac:dyDescent="0.2">
      <c r="A1115" s="323">
        <f t="shared" si="34"/>
        <v>1076</v>
      </c>
      <c r="B1115" s="308" t="s">
        <v>2248</v>
      </c>
      <c r="C1115" s="308" t="s">
        <v>2249</v>
      </c>
      <c r="D1115" s="324">
        <v>2010.05</v>
      </c>
      <c r="E1115" s="310" t="s">
        <v>481</v>
      </c>
      <c r="F1115" s="311">
        <v>1366</v>
      </c>
      <c r="G1115" s="311">
        <v>2665</v>
      </c>
      <c r="H1115" s="312" t="s">
        <v>2</v>
      </c>
      <c r="I1115" s="313" t="s">
        <v>53</v>
      </c>
      <c r="J1115" s="27"/>
      <c r="K1115" s="231"/>
    </row>
    <row r="1116" spans="1:11" s="5" customFormat="1" ht="33" customHeight="1" x14ac:dyDescent="0.2">
      <c r="A1116" s="323">
        <f t="shared" si="34"/>
        <v>1077</v>
      </c>
      <c r="B1116" s="308" t="s">
        <v>2250</v>
      </c>
      <c r="C1116" s="22" t="s">
        <v>2249</v>
      </c>
      <c r="D1116" s="324">
        <v>2010.05</v>
      </c>
      <c r="E1116" s="310" t="s">
        <v>482</v>
      </c>
      <c r="F1116" s="311">
        <v>1175</v>
      </c>
      <c r="G1116" s="311">
        <v>1288</v>
      </c>
      <c r="H1116" s="172" t="s">
        <v>2</v>
      </c>
      <c r="I1116" s="313" t="s">
        <v>53</v>
      </c>
      <c r="J1116" s="27"/>
      <c r="K1116" s="231"/>
    </row>
    <row r="1117" spans="1:11" s="5" customFormat="1" ht="33" customHeight="1" x14ac:dyDescent="0.2">
      <c r="A1117" s="323">
        <f t="shared" si="34"/>
        <v>1078</v>
      </c>
      <c r="B1117" s="308" t="s">
        <v>2251</v>
      </c>
      <c r="C1117" s="308" t="s">
        <v>2231</v>
      </c>
      <c r="D1117" s="324">
        <v>2010.06</v>
      </c>
      <c r="E1117" s="310" t="s">
        <v>424</v>
      </c>
      <c r="F1117" s="311">
        <v>1169</v>
      </c>
      <c r="G1117" s="311">
        <v>1516</v>
      </c>
      <c r="H1117" s="312" t="s">
        <v>2</v>
      </c>
      <c r="I1117" s="313" t="s">
        <v>53</v>
      </c>
      <c r="J1117" s="27"/>
      <c r="K1117" s="231"/>
    </row>
    <row r="1118" spans="1:11" s="5" customFormat="1" ht="33" customHeight="1" x14ac:dyDescent="0.2">
      <c r="A1118" s="323">
        <f t="shared" si="34"/>
        <v>1079</v>
      </c>
      <c r="B1118" s="308" t="s">
        <v>2252</v>
      </c>
      <c r="C1118" s="308" t="s">
        <v>2235</v>
      </c>
      <c r="D1118" s="309">
        <v>2010.06</v>
      </c>
      <c r="E1118" s="310" t="s">
        <v>425</v>
      </c>
      <c r="F1118" s="311">
        <v>1360</v>
      </c>
      <c r="G1118" s="311">
        <v>2728</v>
      </c>
      <c r="H1118" s="312" t="s">
        <v>2</v>
      </c>
      <c r="I1118" s="313" t="s">
        <v>53</v>
      </c>
      <c r="J1118" s="27"/>
      <c r="K1118" s="231"/>
    </row>
    <row r="1119" spans="1:11" s="5" customFormat="1" ht="33" customHeight="1" x14ac:dyDescent="0.2">
      <c r="A1119" s="323">
        <f t="shared" si="34"/>
        <v>1080</v>
      </c>
      <c r="B1119" s="308" t="s">
        <v>2253</v>
      </c>
      <c r="C1119" s="47" t="s">
        <v>2231</v>
      </c>
      <c r="D1119" s="309">
        <v>2010.07</v>
      </c>
      <c r="E1119" s="310" t="s">
        <v>428</v>
      </c>
      <c r="F1119" s="311">
        <v>1180</v>
      </c>
      <c r="G1119" s="311">
        <v>2048</v>
      </c>
      <c r="H1119" s="312" t="s">
        <v>2</v>
      </c>
      <c r="I1119" s="313" t="s">
        <v>53</v>
      </c>
      <c r="J1119" s="27"/>
      <c r="K1119" s="231"/>
    </row>
    <row r="1120" spans="1:11" s="5" customFormat="1" ht="33" customHeight="1" x14ac:dyDescent="0.2">
      <c r="A1120" s="323">
        <f t="shared" si="34"/>
        <v>1081</v>
      </c>
      <c r="B1120" s="308" t="s">
        <v>2254</v>
      </c>
      <c r="C1120" s="47" t="s">
        <v>2231</v>
      </c>
      <c r="D1120" s="309" t="s">
        <v>2255</v>
      </c>
      <c r="E1120" s="310" t="s">
        <v>439</v>
      </c>
      <c r="F1120" s="311">
        <v>1388</v>
      </c>
      <c r="G1120" s="311">
        <v>2051</v>
      </c>
      <c r="H1120" s="171" t="s">
        <v>2</v>
      </c>
      <c r="I1120" s="325" t="s">
        <v>53</v>
      </c>
      <c r="J1120" s="127"/>
      <c r="K1120" s="231"/>
    </row>
    <row r="1121" spans="1:11" s="5" customFormat="1" ht="33" customHeight="1" x14ac:dyDescent="0.2">
      <c r="A1121" s="323">
        <f t="shared" si="34"/>
        <v>1082</v>
      </c>
      <c r="B1121" s="308" t="s">
        <v>2256</v>
      </c>
      <c r="C1121" s="22" t="s">
        <v>2235</v>
      </c>
      <c r="D1121" s="309">
        <v>2010.11</v>
      </c>
      <c r="E1121" s="310" t="s">
        <v>442</v>
      </c>
      <c r="F1121" s="311">
        <v>1222</v>
      </c>
      <c r="G1121" s="311">
        <v>1551</v>
      </c>
      <c r="H1121" s="326" t="s">
        <v>2</v>
      </c>
      <c r="I1121" s="325" t="s">
        <v>53</v>
      </c>
      <c r="J1121" s="127"/>
      <c r="K1121" s="231"/>
    </row>
    <row r="1122" spans="1:11" s="5" customFormat="1" ht="33" customHeight="1" x14ac:dyDescent="0.2">
      <c r="A1122" s="323">
        <f t="shared" si="34"/>
        <v>1083</v>
      </c>
      <c r="B1122" s="308" t="s">
        <v>2257</v>
      </c>
      <c r="C1122" s="47" t="s">
        <v>877</v>
      </c>
      <c r="D1122" s="309">
        <v>2011.01</v>
      </c>
      <c r="E1122" s="310" t="s">
        <v>446</v>
      </c>
      <c r="F1122" s="311">
        <v>1334</v>
      </c>
      <c r="G1122" s="311">
        <v>1725</v>
      </c>
      <c r="H1122" s="312" t="s">
        <v>2</v>
      </c>
      <c r="I1122" s="313" t="s">
        <v>53</v>
      </c>
      <c r="J1122" s="27"/>
      <c r="K1122" s="231"/>
    </row>
    <row r="1123" spans="1:11" s="5" customFormat="1" ht="33" customHeight="1" x14ac:dyDescent="0.2">
      <c r="A1123" s="323">
        <f t="shared" si="34"/>
        <v>1084</v>
      </c>
      <c r="B1123" s="308" t="s">
        <v>2258</v>
      </c>
      <c r="C1123" s="47" t="s">
        <v>2231</v>
      </c>
      <c r="D1123" s="309">
        <v>2011.01</v>
      </c>
      <c r="E1123" s="310" t="s">
        <v>507</v>
      </c>
      <c r="F1123" s="311">
        <v>1290</v>
      </c>
      <c r="G1123" s="311">
        <v>1649</v>
      </c>
      <c r="H1123" s="312" t="s">
        <v>2</v>
      </c>
      <c r="I1123" s="313" t="s">
        <v>53</v>
      </c>
      <c r="J1123" s="27"/>
      <c r="K1123" s="231"/>
    </row>
    <row r="1124" spans="1:11" s="5" customFormat="1" ht="33" customHeight="1" x14ac:dyDescent="0.2">
      <c r="A1124" s="323">
        <f t="shared" si="34"/>
        <v>1085</v>
      </c>
      <c r="B1124" s="308" t="s">
        <v>2259</v>
      </c>
      <c r="C1124" s="22" t="s">
        <v>2231</v>
      </c>
      <c r="D1124" s="309">
        <v>2011.03</v>
      </c>
      <c r="E1124" s="310" t="s">
        <v>317</v>
      </c>
      <c r="F1124" s="311">
        <v>1348</v>
      </c>
      <c r="G1124" s="311">
        <v>1835</v>
      </c>
      <c r="H1124" s="172" t="s">
        <v>2</v>
      </c>
      <c r="I1124" s="313" t="s">
        <v>53</v>
      </c>
      <c r="J1124" s="127"/>
      <c r="K1124" s="231"/>
    </row>
    <row r="1125" spans="1:11" s="5" customFormat="1" ht="33" customHeight="1" x14ac:dyDescent="0.2">
      <c r="A1125" s="323">
        <f t="shared" si="34"/>
        <v>1086</v>
      </c>
      <c r="B1125" s="308" t="s">
        <v>2260</v>
      </c>
      <c r="C1125" s="308" t="s">
        <v>2231</v>
      </c>
      <c r="D1125" s="309">
        <v>2011.03</v>
      </c>
      <c r="E1125" s="310" t="s">
        <v>449</v>
      </c>
      <c r="F1125" s="311">
        <v>1334</v>
      </c>
      <c r="G1125" s="311">
        <v>1699</v>
      </c>
      <c r="H1125" s="312" t="s">
        <v>42</v>
      </c>
      <c r="I1125" s="313" t="s">
        <v>53</v>
      </c>
      <c r="J1125" s="27"/>
      <c r="K1125" s="231"/>
    </row>
    <row r="1126" spans="1:11" s="5" customFormat="1" ht="33" customHeight="1" x14ac:dyDescent="0.2">
      <c r="A1126" s="323">
        <f t="shared" si="34"/>
        <v>1087</v>
      </c>
      <c r="B1126" s="308" t="s">
        <v>2261</v>
      </c>
      <c r="C1126" s="22" t="s">
        <v>2262</v>
      </c>
      <c r="D1126" s="309">
        <v>2011.11</v>
      </c>
      <c r="E1126" s="310" t="s">
        <v>394</v>
      </c>
      <c r="F1126" s="311">
        <v>1282</v>
      </c>
      <c r="G1126" s="311">
        <v>1603</v>
      </c>
      <c r="H1126" s="312" t="s">
        <v>936</v>
      </c>
      <c r="I1126" s="313" t="s">
        <v>53</v>
      </c>
      <c r="J1126" s="27"/>
      <c r="K1126" s="231"/>
    </row>
    <row r="1127" spans="1:11" s="5" customFormat="1" ht="33" customHeight="1" x14ac:dyDescent="0.2">
      <c r="A1127" s="323">
        <f t="shared" si="34"/>
        <v>1088</v>
      </c>
      <c r="B1127" s="308" t="s">
        <v>2263</v>
      </c>
      <c r="C1127" s="22" t="s">
        <v>2249</v>
      </c>
      <c r="D1127" s="309">
        <v>2012.01</v>
      </c>
      <c r="E1127" s="310" t="s">
        <v>405</v>
      </c>
      <c r="F1127" s="311">
        <v>763</v>
      </c>
      <c r="G1127" s="311">
        <v>1252</v>
      </c>
      <c r="H1127" s="312" t="s">
        <v>1183</v>
      </c>
      <c r="I1127" s="313" t="s">
        <v>53</v>
      </c>
      <c r="J1127" s="27"/>
      <c r="K1127" s="231"/>
    </row>
    <row r="1128" spans="1:11" s="5" customFormat="1" ht="33" customHeight="1" x14ac:dyDescent="0.2">
      <c r="A1128" s="323">
        <f t="shared" si="34"/>
        <v>1089</v>
      </c>
      <c r="B1128" s="308" t="s">
        <v>2264</v>
      </c>
      <c r="C1128" s="22" t="s">
        <v>2231</v>
      </c>
      <c r="D1128" s="309">
        <v>2012.04</v>
      </c>
      <c r="E1128" s="310" t="s">
        <v>172</v>
      </c>
      <c r="F1128" s="311">
        <v>1167</v>
      </c>
      <c r="G1128" s="311">
        <v>1752</v>
      </c>
      <c r="H1128" s="312" t="s">
        <v>2</v>
      </c>
      <c r="I1128" s="313" t="s">
        <v>53</v>
      </c>
      <c r="J1128" s="27"/>
      <c r="K1128" s="231"/>
    </row>
    <row r="1129" spans="1:11" s="5" customFormat="1" ht="33" customHeight="1" x14ac:dyDescent="0.2">
      <c r="A1129" s="323">
        <f t="shared" si="34"/>
        <v>1090</v>
      </c>
      <c r="B1129" s="308" t="s">
        <v>2265</v>
      </c>
      <c r="C1129" s="47" t="s">
        <v>2231</v>
      </c>
      <c r="D1129" s="324">
        <v>2012.06</v>
      </c>
      <c r="E1129" s="310" t="s">
        <v>417</v>
      </c>
      <c r="F1129" s="311">
        <v>1445</v>
      </c>
      <c r="G1129" s="311">
        <v>1525</v>
      </c>
      <c r="H1129" s="312" t="s">
        <v>2</v>
      </c>
      <c r="I1129" s="313" t="s">
        <v>53</v>
      </c>
      <c r="J1129" s="27"/>
      <c r="K1129" s="231"/>
    </row>
    <row r="1130" spans="1:11" s="5" customFormat="1" ht="33" customHeight="1" x14ac:dyDescent="0.2">
      <c r="A1130" s="323">
        <f t="shared" si="34"/>
        <v>1091</v>
      </c>
      <c r="B1130" s="308" t="s">
        <v>2266</v>
      </c>
      <c r="C1130" s="22" t="s">
        <v>2231</v>
      </c>
      <c r="D1130" s="324">
        <v>2012.08</v>
      </c>
      <c r="E1130" s="310" t="s">
        <v>135</v>
      </c>
      <c r="F1130" s="311">
        <v>1302</v>
      </c>
      <c r="G1130" s="311">
        <v>1763</v>
      </c>
      <c r="H1130" s="312" t="s">
        <v>936</v>
      </c>
      <c r="I1130" s="313" t="s">
        <v>53</v>
      </c>
      <c r="J1130" s="27"/>
      <c r="K1130" s="231"/>
    </row>
    <row r="1131" spans="1:11" s="5" customFormat="1" ht="33" customHeight="1" x14ac:dyDescent="0.2">
      <c r="A1131" s="323">
        <f t="shared" si="34"/>
        <v>1092</v>
      </c>
      <c r="B1131" s="308" t="s">
        <v>2267</v>
      </c>
      <c r="C1131" s="47" t="s">
        <v>2235</v>
      </c>
      <c r="D1131" s="324">
        <v>2012.09</v>
      </c>
      <c r="E1131" s="310" t="s">
        <v>364</v>
      </c>
      <c r="F1131" s="311">
        <v>1036</v>
      </c>
      <c r="G1131" s="311">
        <v>1294</v>
      </c>
      <c r="H1131" s="172" t="s">
        <v>936</v>
      </c>
      <c r="I1131" s="313" t="s">
        <v>53</v>
      </c>
      <c r="J1131" s="27"/>
      <c r="K1131" s="231"/>
    </row>
    <row r="1132" spans="1:11" s="5" customFormat="1" ht="33" customHeight="1" x14ac:dyDescent="0.2">
      <c r="A1132" s="323">
        <f t="shared" si="34"/>
        <v>1093</v>
      </c>
      <c r="B1132" s="187" t="s">
        <v>2268</v>
      </c>
      <c r="C1132" s="22" t="s">
        <v>2235</v>
      </c>
      <c r="D1132" s="324">
        <v>2012.12</v>
      </c>
      <c r="E1132" s="310" t="s">
        <v>372</v>
      </c>
      <c r="F1132" s="311">
        <v>2331</v>
      </c>
      <c r="G1132" s="311">
        <v>2154</v>
      </c>
      <c r="H1132" s="312" t="s">
        <v>1078</v>
      </c>
      <c r="I1132" s="313" t="s">
        <v>53</v>
      </c>
      <c r="J1132" s="27"/>
      <c r="K1132" s="231"/>
    </row>
    <row r="1133" spans="1:11" s="5" customFormat="1" ht="33" customHeight="1" x14ac:dyDescent="0.2">
      <c r="A1133" s="323">
        <f t="shared" si="34"/>
        <v>1094</v>
      </c>
      <c r="B1133" s="187" t="s">
        <v>2269</v>
      </c>
      <c r="C1133" s="308" t="s">
        <v>2231</v>
      </c>
      <c r="D1133" s="324">
        <v>2012.12</v>
      </c>
      <c r="E1133" s="310" t="s">
        <v>86</v>
      </c>
      <c r="F1133" s="311">
        <v>1302</v>
      </c>
      <c r="G1133" s="311">
        <v>1826</v>
      </c>
      <c r="H1133" s="172" t="s">
        <v>901</v>
      </c>
      <c r="I1133" s="313" t="s">
        <v>53</v>
      </c>
      <c r="J1133" s="27"/>
      <c r="K1133" s="231"/>
    </row>
    <row r="1134" spans="1:11" s="5" customFormat="1" ht="33" customHeight="1" x14ac:dyDescent="0.2">
      <c r="A1134" s="323">
        <f t="shared" si="34"/>
        <v>1095</v>
      </c>
      <c r="B1134" s="187" t="s">
        <v>2270</v>
      </c>
      <c r="C1134" s="308" t="s">
        <v>2271</v>
      </c>
      <c r="D1134" s="324">
        <v>2013.01</v>
      </c>
      <c r="E1134" s="310" t="s">
        <v>369</v>
      </c>
      <c r="F1134" s="311">
        <v>1231</v>
      </c>
      <c r="G1134" s="311">
        <v>1975</v>
      </c>
      <c r="H1134" s="172" t="s">
        <v>936</v>
      </c>
      <c r="I1134" s="313" t="s">
        <v>53</v>
      </c>
      <c r="J1134" s="27"/>
      <c r="K1134" s="231"/>
    </row>
    <row r="1135" spans="1:11" s="5" customFormat="1" ht="33" customHeight="1" x14ac:dyDescent="0.2">
      <c r="A1135" s="323">
        <f t="shared" si="34"/>
        <v>1096</v>
      </c>
      <c r="B1135" s="187" t="s">
        <v>2272</v>
      </c>
      <c r="C1135" s="308" t="s">
        <v>2271</v>
      </c>
      <c r="D1135" s="324">
        <v>2013.04</v>
      </c>
      <c r="E1135" s="310" t="s">
        <v>126</v>
      </c>
      <c r="F1135" s="311">
        <v>1555</v>
      </c>
      <c r="G1135" s="311">
        <v>2622</v>
      </c>
      <c r="H1135" s="312" t="s">
        <v>2218</v>
      </c>
      <c r="I1135" s="313" t="s">
        <v>53</v>
      </c>
      <c r="J1135" s="27"/>
      <c r="K1135" s="231"/>
    </row>
    <row r="1136" spans="1:11" s="5" customFormat="1" ht="33" customHeight="1" x14ac:dyDescent="0.2">
      <c r="A1136" s="323">
        <f t="shared" si="34"/>
        <v>1097</v>
      </c>
      <c r="B1136" s="187" t="s">
        <v>2273</v>
      </c>
      <c r="C1136" s="22" t="s">
        <v>2235</v>
      </c>
      <c r="D1136" s="324">
        <v>2013.04</v>
      </c>
      <c r="E1136" s="310" t="s">
        <v>340</v>
      </c>
      <c r="F1136" s="311">
        <v>2126</v>
      </c>
      <c r="G1136" s="311">
        <v>3162</v>
      </c>
      <c r="H1136" s="312" t="s">
        <v>1987</v>
      </c>
      <c r="I1136" s="313" t="s">
        <v>53</v>
      </c>
      <c r="J1136" s="27"/>
      <c r="K1136" s="231"/>
    </row>
    <row r="1137" spans="1:11" s="5" customFormat="1" ht="33" customHeight="1" x14ac:dyDescent="0.2">
      <c r="A1137" s="323">
        <f t="shared" si="34"/>
        <v>1098</v>
      </c>
      <c r="B1137" s="187" t="s">
        <v>2274</v>
      </c>
      <c r="C1137" s="22" t="s">
        <v>2231</v>
      </c>
      <c r="D1137" s="324">
        <v>2013.07</v>
      </c>
      <c r="E1137" s="310" t="s">
        <v>166</v>
      </c>
      <c r="F1137" s="311">
        <v>1265</v>
      </c>
      <c r="G1137" s="311">
        <v>2174</v>
      </c>
      <c r="H1137" s="312" t="s">
        <v>2212</v>
      </c>
      <c r="I1137" s="313" t="s">
        <v>53</v>
      </c>
      <c r="J1137" s="27"/>
      <c r="K1137" s="231"/>
    </row>
    <row r="1138" spans="1:11" s="5" customFormat="1" ht="33" customHeight="1" x14ac:dyDescent="0.2">
      <c r="A1138" s="323">
        <f t="shared" si="34"/>
        <v>1099</v>
      </c>
      <c r="B1138" s="187" t="s">
        <v>2275</v>
      </c>
      <c r="C1138" s="22" t="s">
        <v>2276</v>
      </c>
      <c r="D1138" s="324">
        <v>2013.08</v>
      </c>
      <c r="E1138" s="310" t="s">
        <v>261</v>
      </c>
      <c r="F1138" s="311">
        <v>1163</v>
      </c>
      <c r="G1138" s="311">
        <v>2274</v>
      </c>
      <c r="H1138" s="312" t="s">
        <v>2218</v>
      </c>
      <c r="I1138" s="313" t="s">
        <v>53</v>
      </c>
      <c r="J1138" s="27"/>
      <c r="K1138" s="231"/>
    </row>
    <row r="1139" spans="1:11" s="5" customFormat="1" ht="33" customHeight="1" x14ac:dyDescent="0.2">
      <c r="A1139" s="323">
        <f t="shared" si="34"/>
        <v>1100</v>
      </c>
      <c r="B1139" s="187" t="s">
        <v>2277</v>
      </c>
      <c r="C1139" s="308" t="s">
        <v>2235</v>
      </c>
      <c r="D1139" s="324">
        <v>2013.08</v>
      </c>
      <c r="E1139" s="310" t="s">
        <v>349</v>
      </c>
      <c r="F1139" s="311">
        <v>2051</v>
      </c>
      <c r="G1139" s="311">
        <v>1863</v>
      </c>
      <c r="H1139" s="312" t="s">
        <v>957</v>
      </c>
      <c r="I1139" s="313" t="s">
        <v>53</v>
      </c>
      <c r="J1139" s="27"/>
      <c r="K1139" s="231"/>
    </row>
    <row r="1140" spans="1:11" s="5" customFormat="1" ht="33" customHeight="1" x14ac:dyDescent="0.2">
      <c r="A1140" s="323">
        <f t="shared" si="34"/>
        <v>1101</v>
      </c>
      <c r="B1140" s="308" t="s">
        <v>2278</v>
      </c>
      <c r="C1140" s="47" t="s">
        <v>2235</v>
      </c>
      <c r="D1140" s="309">
        <v>2013.12</v>
      </c>
      <c r="E1140" s="204" t="s">
        <v>237</v>
      </c>
      <c r="F1140" s="189">
        <v>1378</v>
      </c>
      <c r="G1140" s="311">
        <v>2390</v>
      </c>
      <c r="H1140" s="172" t="s">
        <v>901</v>
      </c>
      <c r="I1140" s="313" t="s">
        <v>53</v>
      </c>
      <c r="J1140" s="45"/>
      <c r="K1140" s="231"/>
    </row>
    <row r="1141" spans="1:11" s="5" customFormat="1" ht="33" customHeight="1" x14ac:dyDescent="0.2">
      <c r="A1141" s="323">
        <f t="shared" si="34"/>
        <v>1102</v>
      </c>
      <c r="B1141" s="187" t="s">
        <v>2279</v>
      </c>
      <c r="C1141" s="308" t="s">
        <v>2231</v>
      </c>
      <c r="D1141" s="309">
        <v>2014.03</v>
      </c>
      <c r="E1141" s="204" t="s">
        <v>145</v>
      </c>
      <c r="F1141" s="327">
        <v>789</v>
      </c>
      <c r="G1141" s="311">
        <v>1392</v>
      </c>
      <c r="H1141" s="312" t="s">
        <v>1987</v>
      </c>
      <c r="I1141" s="313" t="s">
        <v>53</v>
      </c>
      <c r="J1141" s="45"/>
      <c r="K1141" s="231"/>
    </row>
    <row r="1142" spans="1:11" s="5" customFormat="1" ht="33" customHeight="1" x14ac:dyDescent="0.2">
      <c r="A1142" s="323">
        <f t="shared" si="34"/>
        <v>1103</v>
      </c>
      <c r="B1142" s="187" t="s">
        <v>2280</v>
      </c>
      <c r="C1142" s="22" t="s">
        <v>2281</v>
      </c>
      <c r="D1142" s="309">
        <v>2014.05</v>
      </c>
      <c r="E1142" s="204" t="s">
        <v>329</v>
      </c>
      <c r="F1142" s="327">
        <v>2540</v>
      </c>
      <c r="G1142" s="311">
        <v>3294</v>
      </c>
      <c r="H1142" s="312" t="s">
        <v>1078</v>
      </c>
      <c r="I1142" s="313" t="s">
        <v>53</v>
      </c>
      <c r="J1142" s="45"/>
      <c r="K1142" s="231"/>
    </row>
    <row r="1143" spans="1:11" s="5" customFormat="1" ht="33" customHeight="1" x14ac:dyDescent="0.2">
      <c r="A1143" s="323">
        <f t="shared" si="34"/>
        <v>1104</v>
      </c>
      <c r="B1143" s="187" t="s">
        <v>2282</v>
      </c>
      <c r="C1143" s="47" t="s">
        <v>2281</v>
      </c>
      <c r="D1143" s="309">
        <v>2014.05</v>
      </c>
      <c r="E1143" s="204" t="s">
        <v>239</v>
      </c>
      <c r="F1143" s="327">
        <v>1467</v>
      </c>
      <c r="G1143" s="311">
        <v>2013</v>
      </c>
      <c r="H1143" s="312" t="s">
        <v>859</v>
      </c>
      <c r="I1143" s="313" t="s">
        <v>53</v>
      </c>
      <c r="J1143" s="45"/>
      <c r="K1143" s="231"/>
    </row>
    <row r="1144" spans="1:11" s="5" customFormat="1" ht="33" customHeight="1" x14ac:dyDescent="0.2">
      <c r="A1144" s="323">
        <f t="shared" si="34"/>
        <v>1105</v>
      </c>
      <c r="B1144" s="187" t="s">
        <v>2283</v>
      </c>
      <c r="C1144" s="308" t="s">
        <v>2271</v>
      </c>
      <c r="D1144" s="309">
        <v>2014.06</v>
      </c>
      <c r="E1144" s="204" t="s">
        <v>281</v>
      </c>
      <c r="F1144" s="327">
        <v>977</v>
      </c>
      <c r="G1144" s="311">
        <v>1844</v>
      </c>
      <c r="H1144" s="312" t="s">
        <v>1987</v>
      </c>
      <c r="I1144" s="313" t="s">
        <v>53</v>
      </c>
      <c r="J1144" s="45"/>
      <c r="K1144" s="231"/>
    </row>
    <row r="1145" spans="1:11" s="5" customFormat="1" ht="33" customHeight="1" x14ac:dyDescent="0.2">
      <c r="A1145" s="323">
        <f t="shared" si="34"/>
        <v>1106</v>
      </c>
      <c r="B1145" s="308" t="s">
        <v>2284</v>
      </c>
      <c r="C1145" s="308" t="s">
        <v>2235</v>
      </c>
      <c r="D1145" s="309">
        <v>2014.08</v>
      </c>
      <c r="E1145" s="310" t="s">
        <v>295</v>
      </c>
      <c r="F1145" s="311">
        <v>1379</v>
      </c>
      <c r="G1145" s="311">
        <v>2716</v>
      </c>
      <c r="H1145" s="312" t="s">
        <v>1987</v>
      </c>
      <c r="I1145" s="313" t="s">
        <v>53</v>
      </c>
      <c r="J1145" s="27"/>
      <c r="K1145" s="231"/>
    </row>
    <row r="1146" spans="1:11" ht="33" customHeight="1" x14ac:dyDescent="0.2">
      <c r="A1146" s="323">
        <f t="shared" si="34"/>
        <v>1107</v>
      </c>
      <c r="B1146" s="308" t="s">
        <v>2285</v>
      </c>
      <c r="C1146" s="308" t="s">
        <v>2235</v>
      </c>
      <c r="D1146" s="309">
        <v>2014.09</v>
      </c>
      <c r="E1146" s="310" t="s">
        <v>142</v>
      </c>
      <c r="F1146" s="311">
        <v>1405</v>
      </c>
      <c r="G1146" s="311">
        <v>2749</v>
      </c>
      <c r="H1146" s="172" t="s">
        <v>859</v>
      </c>
      <c r="I1146" s="313" t="s">
        <v>53</v>
      </c>
    </row>
    <row r="1147" spans="1:11" ht="33" customHeight="1" x14ac:dyDescent="0.2">
      <c r="A1147" s="323">
        <f t="shared" si="34"/>
        <v>1108</v>
      </c>
      <c r="B1147" s="308" t="s">
        <v>2286</v>
      </c>
      <c r="C1147" s="22" t="s">
        <v>2281</v>
      </c>
      <c r="D1147" s="309">
        <v>2014.09</v>
      </c>
      <c r="E1147" s="310" t="s">
        <v>294</v>
      </c>
      <c r="F1147" s="311">
        <v>1446</v>
      </c>
      <c r="G1147" s="311">
        <v>1446</v>
      </c>
      <c r="H1147" s="172" t="s">
        <v>901</v>
      </c>
      <c r="I1147" s="313" t="s">
        <v>53</v>
      </c>
    </row>
    <row r="1148" spans="1:11" ht="33" customHeight="1" x14ac:dyDescent="0.2">
      <c r="A1148" s="323">
        <f t="shared" si="34"/>
        <v>1109</v>
      </c>
      <c r="B1148" s="308" t="s">
        <v>2287</v>
      </c>
      <c r="C1148" s="47" t="s">
        <v>877</v>
      </c>
      <c r="D1148" s="309" t="s">
        <v>2215</v>
      </c>
      <c r="E1148" s="310" t="s">
        <v>253</v>
      </c>
      <c r="F1148" s="311">
        <v>676</v>
      </c>
      <c r="G1148" s="311">
        <v>1366</v>
      </c>
      <c r="H1148" s="312" t="s">
        <v>1078</v>
      </c>
      <c r="I1148" s="313" t="s">
        <v>53</v>
      </c>
    </row>
    <row r="1149" spans="1:11" ht="33" customHeight="1" x14ac:dyDescent="0.2">
      <c r="A1149" s="323">
        <f t="shared" si="34"/>
        <v>1110</v>
      </c>
      <c r="B1149" s="308" t="s">
        <v>2288</v>
      </c>
      <c r="C1149" s="308" t="s">
        <v>2281</v>
      </c>
      <c r="D1149" s="309">
        <v>2015.02</v>
      </c>
      <c r="E1149" s="310" t="s">
        <v>146</v>
      </c>
      <c r="F1149" s="311">
        <v>1768</v>
      </c>
      <c r="G1149" s="311">
        <v>3104</v>
      </c>
      <c r="H1149" s="172" t="s">
        <v>936</v>
      </c>
      <c r="I1149" s="313" t="s">
        <v>53</v>
      </c>
    </row>
    <row r="1150" spans="1:11" ht="33" customHeight="1" x14ac:dyDescent="0.2">
      <c r="A1150" s="323">
        <f t="shared" si="34"/>
        <v>1111</v>
      </c>
      <c r="B1150" s="187" t="s">
        <v>2289</v>
      </c>
      <c r="C1150" s="47" t="s">
        <v>877</v>
      </c>
      <c r="D1150" s="309">
        <v>2015.02</v>
      </c>
      <c r="E1150" s="188" t="s">
        <v>206</v>
      </c>
      <c r="F1150" s="189">
        <v>1602</v>
      </c>
      <c r="G1150" s="189">
        <v>3276</v>
      </c>
      <c r="H1150" s="190" t="s">
        <v>957</v>
      </c>
      <c r="I1150" s="191" t="s">
        <v>53</v>
      </c>
      <c r="J1150" s="46"/>
    </row>
    <row r="1151" spans="1:11" ht="33" customHeight="1" x14ac:dyDescent="0.2">
      <c r="A1151" s="323">
        <f t="shared" si="34"/>
        <v>1112</v>
      </c>
      <c r="B1151" s="187" t="s">
        <v>2290</v>
      </c>
      <c r="C1151" s="47" t="s">
        <v>2291</v>
      </c>
      <c r="D1151" s="309">
        <v>2015.04</v>
      </c>
      <c r="E1151" s="188" t="s">
        <v>151</v>
      </c>
      <c r="F1151" s="189">
        <v>1355</v>
      </c>
      <c r="G1151" s="189">
        <v>2292</v>
      </c>
      <c r="H1151" s="190" t="s">
        <v>853</v>
      </c>
      <c r="I1151" s="191" t="s">
        <v>53</v>
      </c>
      <c r="J1151" s="46"/>
    </row>
    <row r="1152" spans="1:11" ht="33" customHeight="1" x14ac:dyDescent="0.2">
      <c r="A1152" s="323">
        <f t="shared" si="34"/>
        <v>1113</v>
      </c>
      <c r="B1152" s="187" t="s">
        <v>2292</v>
      </c>
      <c r="C1152" s="47" t="s">
        <v>877</v>
      </c>
      <c r="D1152" s="309">
        <v>2015.07</v>
      </c>
      <c r="E1152" s="188" t="s">
        <v>87</v>
      </c>
      <c r="F1152" s="189">
        <v>1191</v>
      </c>
      <c r="G1152" s="189">
        <v>2356</v>
      </c>
      <c r="H1152" s="190" t="s">
        <v>1078</v>
      </c>
      <c r="I1152" s="191" t="s">
        <v>53</v>
      </c>
      <c r="J1152" s="46"/>
    </row>
    <row r="1153" spans="1:11" ht="33" customHeight="1" x14ac:dyDescent="0.2">
      <c r="A1153" s="323">
        <f t="shared" si="34"/>
        <v>1114</v>
      </c>
      <c r="B1153" s="187" t="s">
        <v>2293</v>
      </c>
      <c r="C1153" s="308" t="s">
        <v>2249</v>
      </c>
      <c r="D1153" s="309">
        <v>2015.07</v>
      </c>
      <c r="E1153" s="188" t="s">
        <v>117</v>
      </c>
      <c r="F1153" s="189">
        <v>1510</v>
      </c>
      <c r="G1153" s="189">
        <v>2117</v>
      </c>
      <c r="H1153" s="190" t="s">
        <v>1078</v>
      </c>
      <c r="I1153" s="191" t="s">
        <v>53</v>
      </c>
      <c r="J1153" s="46"/>
    </row>
    <row r="1154" spans="1:11" ht="33" customHeight="1" x14ac:dyDescent="0.2">
      <c r="A1154" s="323">
        <f t="shared" si="34"/>
        <v>1115</v>
      </c>
      <c r="B1154" s="187" t="s">
        <v>2294</v>
      </c>
      <c r="C1154" s="308" t="s">
        <v>2249</v>
      </c>
      <c r="D1154" s="309">
        <v>2015.09</v>
      </c>
      <c r="E1154" s="188" t="s">
        <v>228</v>
      </c>
      <c r="F1154" s="189">
        <v>1860</v>
      </c>
      <c r="G1154" s="189">
        <v>2467</v>
      </c>
      <c r="H1154" s="200" t="s">
        <v>859</v>
      </c>
      <c r="I1154" s="191" t="s">
        <v>53</v>
      </c>
      <c r="J1154" s="46"/>
    </row>
    <row r="1155" spans="1:11" ht="33" customHeight="1" x14ac:dyDescent="0.2">
      <c r="A1155" s="323">
        <f t="shared" si="34"/>
        <v>1116</v>
      </c>
      <c r="B1155" s="187" t="s">
        <v>2295</v>
      </c>
      <c r="C1155" s="22" t="s">
        <v>2235</v>
      </c>
      <c r="D1155" s="309" t="s">
        <v>1153</v>
      </c>
      <c r="E1155" s="188" t="s">
        <v>239</v>
      </c>
      <c r="F1155" s="189">
        <v>1457</v>
      </c>
      <c r="G1155" s="189">
        <v>2163</v>
      </c>
      <c r="H1155" s="190" t="s">
        <v>901</v>
      </c>
      <c r="I1155" s="191" t="s">
        <v>53</v>
      </c>
      <c r="J1155" s="45"/>
    </row>
    <row r="1156" spans="1:11" ht="33" customHeight="1" x14ac:dyDescent="0.2">
      <c r="A1156" s="323">
        <f t="shared" si="34"/>
        <v>1117</v>
      </c>
      <c r="B1156" s="187" t="s">
        <v>2296</v>
      </c>
      <c r="C1156" s="22" t="s">
        <v>2271</v>
      </c>
      <c r="D1156" s="309" t="s">
        <v>1153</v>
      </c>
      <c r="E1156" s="188" t="s">
        <v>106</v>
      </c>
      <c r="F1156" s="189">
        <v>1348</v>
      </c>
      <c r="G1156" s="189">
        <v>2222</v>
      </c>
      <c r="H1156" s="200" t="s">
        <v>2297</v>
      </c>
      <c r="I1156" s="191" t="s">
        <v>53</v>
      </c>
      <c r="J1156" s="45"/>
    </row>
    <row r="1157" spans="1:11" ht="33" customHeight="1" x14ac:dyDescent="0.2">
      <c r="A1157" s="323">
        <f t="shared" si="34"/>
        <v>1118</v>
      </c>
      <c r="B1157" s="187" t="s">
        <v>2298</v>
      </c>
      <c r="C1157" s="308" t="s">
        <v>2249</v>
      </c>
      <c r="D1157" s="309">
        <v>2015.11</v>
      </c>
      <c r="E1157" s="188" t="s">
        <v>241</v>
      </c>
      <c r="F1157" s="189">
        <v>1548</v>
      </c>
      <c r="G1157" s="189">
        <v>3317</v>
      </c>
      <c r="H1157" s="190" t="s">
        <v>853</v>
      </c>
      <c r="I1157" s="191" t="s">
        <v>53</v>
      </c>
      <c r="J1157" s="46"/>
    </row>
    <row r="1158" spans="1:11" ht="33" customHeight="1" x14ac:dyDescent="0.2">
      <c r="A1158" s="323">
        <f t="shared" si="34"/>
        <v>1119</v>
      </c>
      <c r="B1158" s="187" t="s">
        <v>2299</v>
      </c>
      <c r="C1158" s="47" t="s">
        <v>2281</v>
      </c>
      <c r="D1158" s="309">
        <v>2015.11</v>
      </c>
      <c r="E1158" s="188" t="s">
        <v>243</v>
      </c>
      <c r="F1158" s="189">
        <v>1029</v>
      </c>
      <c r="G1158" s="189">
        <v>1803</v>
      </c>
      <c r="H1158" s="190" t="s">
        <v>853</v>
      </c>
      <c r="I1158" s="191" t="s">
        <v>53</v>
      </c>
      <c r="J1158" s="46"/>
    </row>
    <row r="1159" spans="1:11" ht="33" customHeight="1" x14ac:dyDescent="0.2">
      <c r="A1159" s="323">
        <f t="shared" si="34"/>
        <v>1120</v>
      </c>
      <c r="B1159" s="187" t="s">
        <v>2300</v>
      </c>
      <c r="C1159" s="22" t="s">
        <v>877</v>
      </c>
      <c r="D1159" s="309">
        <v>2016.02</v>
      </c>
      <c r="E1159" s="188" t="s">
        <v>206</v>
      </c>
      <c r="F1159" s="189">
        <v>1469</v>
      </c>
      <c r="G1159" s="189">
        <v>3586</v>
      </c>
      <c r="H1159" s="190" t="s">
        <v>853</v>
      </c>
      <c r="I1159" s="191" t="s">
        <v>53</v>
      </c>
      <c r="J1159" s="46"/>
    </row>
    <row r="1160" spans="1:11" ht="33" customHeight="1" x14ac:dyDescent="0.2">
      <c r="A1160" s="323">
        <f t="shared" si="34"/>
        <v>1121</v>
      </c>
      <c r="B1160" s="187" t="s">
        <v>2301</v>
      </c>
      <c r="C1160" s="308" t="s">
        <v>877</v>
      </c>
      <c r="D1160" s="309">
        <v>2016.05</v>
      </c>
      <c r="E1160" s="188" t="s">
        <v>206</v>
      </c>
      <c r="F1160" s="189">
        <v>1460</v>
      </c>
      <c r="G1160" s="189">
        <v>3634</v>
      </c>
      <c r="H1160" s="190" t="s">
        <v>853</v>
      </c>
      <c r="I1160" s="191" t="s">
        <v>53</v>
      </c>
      <c r="J1160" s="46"/>
    </row>
    <row r="1161" spans="1:11" ht="33" customHeight="1" x14ac:dyDescent="0.2">
      <c r="A1161" s="323">
        <f t="shared" si="34"/>
        <v>1122</v>
      </c>
      <c r="B1161" s="130" t="s">
        <v>2302</v>
      </c>
      <c r="C1161" s="22" t="s">
        <v>2281</v>
      </c>
      <c r="D1161" s="255">
        <v>2016.06</v>
      </c>
      <c r="E1161" s="59" t="s">
        <v>109</v>
      </c>
      <c r="F1161" s="60">
        <v>1471</v>
      </c>
      <c r="G1161" s="60">
        <v>2363</v>
      </c>
      <c r="H1161" s="139" t="s">
        <v>901</v>
      </c>
      <c r="I1161" s="140" t="s">
        <v>53</v>
      </c>
      <c r="J1161" s="46"/>
    </row>
    <row r="1162" spans="1:11" ht="33" customHeight="1" x14ac:dyDescent="0.2">
      <c r="A1162" s="323">
        <f t="shared" si="34"/>
        <v>1123</v>
      </c>
      <c r="B1162" s="54" t="s">
        <v>2303</v>
      </c>
      <c r="C1162" s="47" t="s">
        <v>877</v>
      </c>
      <c r="D1162" s="224">
        <v>2016.08</v>
      </c>
      <c r="E1162" s="55" t="s">
        <v>139</v>
      </c>
      <c r="F1162" s="56">
        <v>1577</v>
      </c>
      <c r="G1162" s="56">
        <v>2918</v>
      </c>
      <c r="H1162" s="57" t="s">
        <v>853</v>
      </c>
      <c r="I1162" s="58" t="s">
        <v>53</v>
      </c>
      <c r="J1162" s="45"/>
    </row>
    <row r="1163" spans="1:11" ht="33" customHeight="1" x14ac:dyDescent="0.2">
      <c r="A1163" s="323">
        <f t="shared" si="34"/>
        <v>1124</v>
      </c>
      <c r="B1163" s="54" t="s">
        <v>2304</v>
      </c>
      <c r="C1163" s="47" t="s">
        <v>877</v>
      </c>
      <c r="D1163" s="224">
        <v>2016.08</v>
      </c>
      <c r="E1163" s="55" t="s">
        <v>225</v>
      </c>
      <c r="F1163" s="56">
        <v>1487</v>
      </c>
      <c r="G1163" s="56">
        <v>2278</v>
      </c>
      <c r="H1163" s="57" t="s">
        <v>957</v>
      </c>
      <c r="I1163" s="58" t="s">
        <v>53</v>
      </c>
      <c r="J1163" s="45"/>
    </row>
    <row r="1164" spans="1:11" ht="33" customHeight="1" x14ac:dyDescent="0.2">
      <c r="A1164" s="323">
        <f t="shared" si="34"/>
        <v>1125</v>
      </c>
      <c r="B1164" s="54" t="s">
        <v>2305</v>
      </c>
      <c r="C1164" s="22" t="s">
        <v>877</v>
      </c>
      <c r="D1164" s="224">
        <v>2016.09</v>
      </c>
      <c r="E1164" s="55" t="s">
        <v>106</v>
      </c>
      <c r="F1164" s="56">
        <v>1525</v>
      </c>
      <c r="G1164" s="56">
        <v>2419</v>
      </c>
      <c r="H1164" s="200" t="s">
        <v>42</v>
      </c>
      <c r="I1164" s="58" t="s">
        <v>53</v>
      </c>
      <c r="J1164" s="46"/>
    </row>
    <row r="1165" spans="1:11" s="12" customFormat="1" ht="33" customHeight="1" x14ac:dyDescent="0.2">
      <c r="A1165" s="323">
        <f t="shared" si="34"/>
        <v>1126</v>
      </c>
      <c r="B1165" s="54" t="s">
        <v>2306</v>
      </c>
      <c r="C1165" s="22" t="s">
        <v>877</v>
      </c>
      <c r="D1165" s="224" t="s">
        <v>978</v>
      </c>
      <c r="E1165" s="55" t="s">
        <v>118</v>
      </c>
      <c r="F1165" s="56">
        <v>1407</v>
      </c>
      <c r="G1165" s="56">
        <v>2396</v>
      </c>
      <c r="H1165" s="57" t="s">
        <v>42</v>
      </c>
      <c r="I1165" s="58" t="s">
        <v>53</v>
      </c>
      <c r="J1165" s="46"/>
      <c r="K1165" s="328"/>
    </row>
    <row r="1166" spans="1:11" s="12" customFormat="1" ht="33" customHeight="1" x14ac:dyDescent="0.2">
      <c r="A1166" s="323">
        <f t="shared" si="34"/>
        <v>1127</v>
      </c>
      <c r="B1166" s="54" t="s">
        <v>2307</v>
      </c>
      <c r="C1166" s="47" t="s">
        <v>2231</v>
      </c>
      <c r="D1166" s="224">
        <v>2016.11</v>
      </c>
      <c r="E1166" s="55" t="s">
        <v>146</v>
      </c>
      <c r="F1166" s="67">
        <v>1554</v>
      </c>
      <c r="G1166" s="68">
        <v>2641</v>
      </c>
      <c r="H1166" s="57" t="s">
        <v>42</v>
      </c>
      <c r="I1166" s="70" t="s">
        <v>53</v>
      </c>
      <c r="J1166" s="46"/>
      <c r="K1166" s="328"/>
    </row>
    <row r="1167" spans="1:11" s="12" customFormat="1" ht="33" customHeight="1" x14ac:dyDescent="0.2">
      <c r="A1167" s="323">
        <f t="shared" si="34"/>
        <v>1128</v>
      </c>
      <c r="B1167" s="54" t="s">
        <v>2308</v>
      </c>
      <c r="C1167" s="47" t="s">
        <v>2231</v>
      </c>
      <c r="D1167" s="224">
        <v>2016.12</v>
      </c>
      <c r="E1167" s="55" t="s">
        <v>145</v>
      </c>
      <c r="F1167" s="56">
        <v>2672</v>
      </c>
      <c r="G1167" s="56">
        <v>5849</v>
      </c>
      <c r="H1167" s="57" t="s">
        <v>42</v>
      </c>
      <c r="I1167" s="70" t="s">
        <v>53</v>
      </c>
      <c r="J1167" s="46"/>
      <c r="K1167" s="328"/>
    </row>
    <row r="1168" spans="1:11" s="12" customFormat="1" ht="33" customHeight="1" x14ac:dyDescent="0.2">
      <c r="A1168" s="323">
        <f t="shared" ref="A1168:A1231" si="35">ROW()-39</f>
        <v>1129</v>
      </c>
      <c r="B1168" s="54" t="s">
        <v>2309</v>
      </c>
      <c r="C1168" s="47" t="s">
        <v>2238</v>
      </c>
      <c r="D1168" s="224">
        <v>2017.03</v>
      </c>
      <c r="E1168" s="55" t="s">
        <v>158</v>
      </c>
      <c r="F1168" s="56">
        <v>1654</v>
      </c>
      <c r="G1168" s="56">
        <v>2658</v>
      </c>
      <c r="H1168" s="69" t="s">
        <v>853</v>
      </c>
      <c r="I1168" s="70" t="s">
        <v>53</v>
      </c>
      <c r="J1168" s="46"/>
      <c r="K1168" s="328"/>
    </row>
    <row r="1169" spans="1:11" s="12" customFormat="1" ht="33" customHeight="1" x14ac:dyDescent="0.2">
      <c r="A1169" s="323">
        <f t="shared" si="35"/>
        <v>1130</v>
      </c>
      <c r="B1169" s="54" t="s">
        <v>2310</v>
      </c>
      <c r="C1169" s="47" t="s">
        <v>877</v>
      </c>
      <c r="D1169" s="224">
        <v>2017.03</v>
      </c>
      <c r="E1169" s="55" t="s">
        <v>162</v>
      </c>
      <c r="F1169" s="56">
        <v>1942</v>
      </c>
      <c r="G1169" s="56">
        <v>3187</v>
      </c>
      <c r="H1169" s="69" t="s">
        <v>853</v>
      </c>
      <c r="I1169" s="70" t="s">
        <v>53</v>
      </c>
      <c r="J1169" s="46"/>
      <c r="K1169" s="328"/>
    </row>
    <row r="1170" spans="1:11" s="12" customFormat="1" ht="33" customHeight="1" x14ac:dyDescent="0.2">
      <c r="A1170" s="323">
        <f t="shared" si="35"/>
        <v>1131</v>
      </c>
      <c r="B1170" s="78" t="s">
        <v>2311</v>
      </c>
      <c r="C1170" s="22" t="s">
        <v>2281</v>
      </c>
      <c r="D1170" s="224">
        <v>2017.04</v>
      </c>
      <c r="E1170" s="55" t="s">
        <v>168</v>
      </c>
      <c r="F1170" s="56">
        <v>2218</v>
      </c>
      <c r="G1170" s="56">
        <v>4098</v>
      </c>
      <c r="H1170" s="57" t="s">
        <v>2312</v>
      </c>
      <c r="I1170" s="70" t="s">
        <v>53</v>
      </c>
      <c r="J1170" s="46"/>
      <c r="K1170" s="328"/>
    </row>
    <row r="1171" spans="1:11" s="12" customFormat="1" ht="33" customHeight="1" x14ac:dyDescent="0.2">
      <c r="A1171" s="323">
        <f t="shared" si="35"/>
        <v>1132</v>
      </c>
      <c r="B1171" s="78" t="s">
        <v>2313</v>
      </c>
      <c r="C1171" s="22" t="s">
        <v>2314</v>
      </c>
      <c r="D1171" s="224">
        <v>2017.04</v>
      </c>
      <c r="E1171" s="55" t="s">
        <v>173</v>
      </c>
      <c r="F1171" s="56">
        <v>1404</v>
      </c>
      <c r="G1171" s="56">
        <v>2655</v>
      </c>
      <c r="H1171" s="57" t="s">
        <v>2312</v>
      </c>
      <c r="I1171" s="70" t="s">
        <v>53</v>
      </c>
      <c r="J1171" s="46"/>
      <c r="K1171" s="328"/>
    </row>
    <row r="1172" spans="1:11" s="12" customFormat="1" ht="33" customHeight="1" x14ac:dyDescent="0.2">
      <c r="A1172" s="323">
        <f t="shared" si="35"/>
        <v>1133</v>
      </c>
      <c r="B1172" s="54" t="s">
        <v>2315</v>
      </c>
      <c r="C1172" s="47" t="s">
        <v>2281</v>
      </c>
      <c r="D1172" s="224">
        <v>2017.05</v>
      </c>
      <c r="E1172" s="55" t="s">
        <v>131</v>
      </c>
      <c r="F1172" s="56">
        <v>1096</v>
      </c>
      <c r="G1172" s="56">
        <v>3192</v>
      </c>
      <c r="H1172" s="57" t="s">
        <v>1183</v>
      </c>
      <c r="I1172" s="70" t="s">
        <v>53</v>
      </c>
      <c r="J1172" s="46"/>
      <c r="K1172" s="328"/>
    </row>
    <row r="1173" spans="1:11" s="12" customFormat="1" ht="33" customHeight="1" x14ac:dyDescent="0.2">
      <c r="A1173" s="323">
        <f t="shared" si="35"/>
        <v>1134</v>
      </c>
      <c r="B1173" s="54" t="s">
        <v>2316</v>
      </c>
      <c r="C1173" s="47" t="s">
        <v>877</v>
      </c>
      <c r="D1173" s="224">
        <v>2017.05</v>
      </c>
      <c r="E1173" s="55" t="s">
        <v>125</v>
      </c>
      <c r="F1173" s="56">
        <v>1642</v>
      </c>
      <c r="G1173" s="56">
        <v>3211</v>
      </c>
      <c r="H1173" s="200" t="s">
        <v>853</v>
      </c>
      <c r="I1173" s="70" t="s">
        <v>53</v>
      </c>
      <c r="J1173" s="46"/>
      <c r="K1173" s="328"/>
    </row>
    <row r="1174" spans="1:11" s="12" customFormat="1" ht="33" customHeight="1" x14ac:dyDescent="0.2">
      <c r="A1174" s="323">
        <f t="shared" si="35"/>
        <v>1135</v>
      </c>
      <c r="B1174" s="78" t="s">
        <v>2317</v>
      </c>
      <c r="C1174" s="47" t="s">
        <v>877</v>
      </c>
      <c r="D1174" s="224">
        <v>2017.06</v>
      </c>
      <c r="E1174" s="55" t="s">
        <v>120</v>
      </c>
      <c r="F1174" s="56">
        <v>1198</v>
      </c>
      <c r="G1174" s="56">
        <v>2446</v>
      </c>
      <c r="H1174" s="200" t="s">
        <v>2</v>
      </c>
      <c r="I1174" s="58" t="s">
        <v>53</v>
      </c>
      <c r="J1174" s="46"/>
      <c r="K1174" s="328"/>
    </row>
    <row r="1175" spans="1:11" s="12" customFormat="1" ht="33" customHeight="1" x14ac:dyDescent="0.2">
      <c r="A1175" s="323">
        <f t="shared" si="35"/>
        <v>1136</v>
      </c>
      <c r="B1175" s="78" t="s">
        <v>2318</v>
      </c>
      <c r="C1175" s="47" t="s">
        <v>877</v>
      </c>
      <c r="D1175" s="224">
        <v>2017.06</v>
      </c>
      <c r="E1175" s="55" t="s">
        <v>121</v>
      </c>
      <c r="F1175" s="56">
        <v>1431</v>
      </c>
      <c r="G1175" s="56">
        <v>2602</v>
      </c>
      <c r="H1175" s="57" t="s">
        <v>42</v>
      </c>
      <c r="I1175" s="58" t="s">
        <v>53</v>
      </c>
      <c r="J1175" s="46"/>
      <c r="K1175" s="328"/>
    </row>
    <row r="1176" spans="1:11" s="12" customFormat="1" ht="33" customHeight="1" x14ac:dyDescent="0.2">
      <c r="A1176" s="323">
        <f t="shared" si="35"/>
        <v>1137</v>
      </c>
      <c r="B1176" s="78" t="s">
        <v>2319</v>
      </c>
      <c r="C1176" s="47" t="s">
        <v>2231</v>
      </c>
      <c r="D1176" s="224">
        <v>2017.06</v>
      </c>
      <c r="E1176" s="55" t="s">
        <v>119</v>
      </c>
      <c r="F1176" s="56">
        <v>1361</v>
      </c>
      <c r="G1176" s="56">
        <v>2435</v>
      </c>
      <c r="H1176" s="57" t="s">
        <v>42</v>
      </c>
      <c r="I1176" s="58" t="s">
        <v>53</v>
      </c>
      <c r="J1176" s="46"/>
      <c r="K1176" s="328"/>
    </row>
    <row r="1177" spans="1:11" s="12" customFormat="1" ht="33" customHeight="1" x14ac:dyDescent="0.2">
      <c r="A1177" s="323">
        <f t="shared" si="35"/>
        <v>1138</v>
      </c>
      <c r="B1177" s="78" t="s">
        <v>2320</v>
      </c>
      <c r="C1177" s="22" t="s">
        <v>2314</v>
      </c>
      <c r="D1177" s="224">
        <v>2017.06</v>
      </c>
      <c r="E1177" s="55" t="s">
        <v>118</v>
      </c>
      <c r="F1177" s="56">
        <v>1365</v>
      </c>
      <c r="G1177" s="56">
        <v>2345</v>
      </c>
      <c r="H1177" s="57" t="s">
        <v>42</v>
      </c>
      <c r="I1177" s="58" t="s">
        <v>53</v>
      </c>
      <c r="J1177" s="46"/>
      <c r="K1177" s="328"/>
    </row>
    <row r="1178" spans="1:11" s="5" customFormat="1" ht="33" customHeight="1" x14ac:dyDescent="0.2">
      <c r="A1178" s="323">
        <f t="shared" si="35"/>
        <v>1139</v>
      </c>
      <c r="B1178" s="78" t="s">
        <v>2321</v>
      </c>
      <c r="C1178" s="47" t="s">
        <v>877</v>
      </c>
      <c r="D1178" s="224">
        <v>2017.06</v>
      </c>
      <c r="E1178" s="55" t="s">
        <v>114</v>
      </c>
      <c r="F1178" s="56">
        <v>2366</v>
      </c>
      <c r="G1178" s="56">
        <v>3843</v>
      </c>
      <c r="H1178" s="57" t="s">
        <v>42</v>
      </c>
      <c r="I1178" s="58" t="s">
        <v>53</v>
      </c>
      <c r="J1178" s="46"/>
      <c r="K1178" s="231"/>
    </row>
    <row r="1179" spans="1:11" s="5" customFormat="1" ht="33" customHeight="1" x14ac:dyDescent="0.2">
      <c r="A1179" s="323">
        <f t="shared" si="35"/>
        <v>1140</v>
      </c>
      <c r="B1179" s="54" t="s">
        <v>2322</v>
      </c>
      <c r="C1179" s="47" t="s">
        <v>2281</v>
      </c>
      <c r="D1179" s="224">
        <v>2017.06</v>
      </c>
      <c r="E1179" s="55" t="s">
        <v>82</v>
      </c>
      <c r="F1179" s="56">
        <v>1591</v>
      </c>
      <c r="G1179" s="56">
        <v>2949</v>
      </c>
      <c r="H1179" s="200" t="s">
        <v>76</v>
      </c>
      <c r="I1179" s="58" t="s">
        <v>53</v>
      </c>
      <c r="J1179" s="46"/>
      <c r="K1179" s="231"/>
    </row>
    <row r="1180" spans="1:11" s="5" customFormat="1" ht="33" customHeight="1" x14ac:dyDescent="0.2">
      <c r="A1180" s="323">
        <f t="shared" si="35"/>
        <v>1141</v>
      </c>
      <c r="B1180" s="78" t="s">
        <v>2323</v>
      </c>
      <c r="C1180" s="22" t="s">
        <v>2281</v>
      </c>
      <c r="D1180" s="224">
        <v>2017.08</v>
      </c>
      <c r="E1180" s="55" t="s">
        <v>82</v>
      </c>
      <c r="F1180" s="56">
        <v>984</v>
      </c>
      <c r="G1180" s="56">
        <v>1895</v>
      </c>
      <c r="H1180" s="200" t="s">
        <v>2</v>
      </c>
      <c r="I1180" s="58" t="s">
        <v>53</v>
      </c>
      <c r="J1180" s="46"/>
      <c r="K1180" s="231"/>
    </row>
    <row r="1181" spans="1:11" s="5" customFormat="1" ht="33" customHeight="1" x14ac:dyDescent="0.2">
      <c r="A1181" s="323">
        <f t="shared" si="35"/>
        <v>1142</v>
      </c>
      <c r="B1181" s="78" t="s">
        <v>2324</v>
      </c>
      <c r="C1181" s="47" t="s">
        <v>2281</v>
      </c>
      <c r="D1181" s="224">
        <v>2017.08</v>
      </c>
      <c r="E1181" s="55" t="s">
        <v>80</v>
      </c>
      <c r="F1181" s="56">
        <v>1630</v>
      </c>
      <c r="G1181" s="56">
        <v>3308</v>
      </c>
      <c r="H1181" s="57" t="s">
        <v>2312</v>
      </c>
      <c r="I1181" s="58" t="s">
        <v>53</v>
      </c>
      <c r="J1181" s="46"/>
      <c r="K1181" s="231"/>
    </row>
    <row r="1182" spans="1:11" s="5" customFormat="1" ht="33" customHeight="1" x14ac:dyDescent="0.2">
      <c r="A1182" s="323">
        <f t="shared" si="35"/>
        <v>1143</v>
      </c>
      <c r="B1182" s="78" t="s">
        <v>2325</v>
      </c>
      <c r="C1182" s="47" t="s">
        <v>2246</v>
      </c>
      <c r="D1182" s="224">
        <v>2017.11</v>
      </c>
      <c r="E1182" s="55" t="s">
        <v>145</v>
      </c>
      <c r="F1182" s="56">
        <v>1357</v>
      </c>
      <c r="G1182" s="56">
        <v>2721</v>
      </c>
      <c r="H1182" s="57" t="s">
        <v>42</v>
      </c>
      <c r="I1182" s="58" t="s">
        <v>53</v>
      </c>
      <c r="J1182" s="46"/>
      <c r="K1182" s="231"/>
    </row>
    <row r="1183" spans="1:11" s="5" customFormat="1" ht="33" customHeight="1" x14ac:dyDescent="0.2">
      <c r="A1183" s="323">
        <f t="shared" si="35"/>
        <v>1144</v>
      </c>
      <c r="B1183" s="78" t="s">
        <v>2326</v>
      </c>
      <c r="C1183" s="47" t="s">
        <v>2281</v>
      </c>
      <c r="D1183" s="224">
        <v>2017.11</v>
      </c>
      <c r="E1183" s="55" t="s">
        <v>306</v>
      </c>
      <c r="F1183" s="56">
        <v>1364</v>
      </c>
      <c r="G1183" s="56">
        <v>2823</v>
      </c>
      <c r="H1183" s="200" t="s">
        <v>42</v>
      </c>
      <c r="I1183" s="58" t="s">
        <v>53</v>
      </c>
      <c r="J1183" s="46"/>
      <c r="K1183" s="231"/>
    </row>
    <row r="1184" spans="1:11" s="5" customFormat="1" ht="33" customHeight="1" x14ac:dyDescent="0.2">
      <c r="A1184" s="323">
        <f t="shared" si="35"/>
        <v>1145</v>
      </c>
      <c r="B1184" s="78" t="s">
        <v>2327</v>
      </c>
      <c r="C1184" s="47" t="s">
        <v>2246</v>
      </c>
      <c r="D1184" s="224">
        <v>2017.12</v>
      </c>
      <c r="E1184" s="81" t="s">
        <v>520</v>
      </c>
      <c r="F1184" s="56">
        <v>1598</v>
      </c>
      <c r="G1184" s="56">
        <v>3031</v>
      </c>
      <c r="H1184" s="57" t="s">
        <v>859</v>
      </c>
      <c r="I1184" s="58" t="s">
        <v>53</v>
      </c>
      <c r="J1184" s="46"/>
      <c r="K1184" s="231"/>
    </row>
    <row r="1185" spans="1:11" s="5" customFormat="1" ht="33" customHeight="1" x14ac:dyDescent="0.2">
      <c r="A1185" s="323">
        <f t="shared" si="35"/>
        <v>1146</v>
      </c>
      <c r="B1185" s="78" t="s">
        <v>2328</v>
      </c>
      <c r="C1185" s="22" t="s">
        <v>2246</v>
      </c>
      <c r="D1185" s="224">
        <v>2018.01</v>
      </c>
      <c r="E1185" s="55" t="s">
        <v>2329</v>
      </c>
      <c r="F1185" s="56">
        <v>1501</v>
      </c>
      <c r="G1185" s="56">
        <v>2810</v>
      </c>
      <c r="H1185" s="57" t="s">
        <v>42</v>
      </c>
      <c r="I1185" s="58" t="s">
        <v>53</v>
      </c>
      <c r="J1185" s="46"/>
      <c r="K1185" s="231"/>
    </row>
    <row r="1186" spans="1:11" s="5" customFormat="1" ht="33" customHeight="1" x14ac:dyDescent="0.2">
      <c r="A1186" s="323">
        <f t="shared" si="35"/>
        <v>1147</v>
      </c>
      <c r="B1186" s="54" t="s">
        <v>2330</v>
      </c>
      <c r="C1186" s="47" t="s">
        <v>2281</v>
      </c>
      <c r="D1186" s="224">
        <v>2018.01</v>
      </c>
      <c r="E1186" s="55" t="s">
        <v>2331</v>
      </c>
      <c r="F1186" s="56">
        <v>1199</v>
      </c>
      <c r="G1186" s="56">
        <v>1854</v>
      </c>
      <c r="H1186" s="57" t="s">
        <v>42</v>
      </c>
      <c r="I1186" s="58" t="s">
        <v>53</v>
      </c>
      <c r="J1186" s="46"/>
      <c r="K1186" s="231"/>
    </row>
    <row r="1187" spans="1:11" s="5" customFormat="1" ht="33" customHeight="1" x14ac:dyDescent="0.2">
      <c r="A1187" s="323">
        <f t="shared" si="35"/>
        <v>1148</v>
      </c>
      <c r="B1187" s="54" t="s">
        <v>2332</v>
      </c>
      <c r="C1187" s="47" t="s">
        <v>2281</v>
      </c>
      <c r="D1187" s="224">
        <v>2018.01</v>
      </c>
      <c r="E1187" s="55" t="s">
        <v>2333</v>
      </c>
      <c r="F1187" s="56">
        <v>1448</v>
      </c>
      <c r="G1187" s="56">
        <v>2773</v>
      </c>
      <c r="H1187" s="57" t="s">
        <v>42</v>
      </c>
      <c r="I1187" s="58" t="s">
        <v>53</v>
      </c>
      <c r="J1187" s="46"/>
      <c r="K1187" s="231"/>
    </row>
    <row r="1188" spans="1:11" s="5" customFormat="1" ht="33" customHeight="1" x14ac:dyDescent="0.2">
      <c r="A1188" s="323">
        <f t="shared" si="35"/>
        <v>1149</v>
      </c>
      <c r="B1188" s="54" t="s">
        <v>2334</v>
      </c>
      <c r="C1188" s="47" t="s">
        <v>2246</v>
      </c>
      <c r="D1188" s="224">
        <v>2018.02</v>
      </c>
      <c r="E1188" s="55" t="s">
        <v>340</v>
      </c>
      <c r="F1188" s="56">
        <v>1612</v>
      </c>
      <c r="G1188" s="56">
        <v>2738</v>
      </c>
      <c r="H1188" s="57" t="s">
        <v>2</v>
      </c>
      <c r="I1188" s="58" t="s">
        <v>2335</v>
      </c>
      <c r="J1188" s="46" t="s">
        <v>1595</v>
      </c>
      <c r="K1188" s="231"/>
    </row>
    <row r="1189" spans="1:11" s="5" customFormat="1" ht="33" customHeight="1" x14ac:dyDescent="0.2">
      <c r="A1189" s="323">
        <f t="shared" si="35"/>
        <v>1150</v>
      </c>
      <c r="B1189" s="54" t="s">
        <v>2336</v>
      </c>
      <c r="C1189" s="47" t="s">
        <v>2246</v>
      </c>
      <c r="D1189" s="224">
        <v>2018.02</v>
      </c>
      <c r="E1189" s="55" t="s">
        <v>2337</v>
      </c>
      <c r="F1189" s="56">
        <v>1402</v>
      </c>
      <c r="G1189" s="56">
        <v>2264</v>
      </c>
      <c r="H1189" s="200" t="s">
        <v>2</v>
      </c>
      <c r="I1189" s="58" t="s">
        <v>1589</v>
      </c>
      <c r="J1189" s="27"/>
      <c r="K1189" s="231"/>
    </row>
    <row r="1190" spans="1:11" s="5" customFormat="1" ht="33" customHeight="1" x14ac:dyDescent="0.2">
      <c r="A1190" s="323">
        <f t="shared" si="35"/>
        <v>1151</v>
      </c>
      <c r="B1190" s="54" t="s">
        <v>2338</v>
      </c>
      <c r="C1190" s="22" t="s">
        <v>877</v>
      </c>
      <c r="D1190" s="224">
        <v>2018.03</v>
      </c>
      <c r="E1190" s="55" t="s">
        <v>317</v>
      </c>
      <c r="F1190" s="56">
        <v>1435</v>
      </c>
      <c r="G1190" s="56">
        <v>2867</v>
      </c>
      <c r="H1190" s="57" t="s">
        <v>2</v>
      </c>
      <c r="I1190" s="58" t="s">
        <v>883</v>
      </c>
      <c r="J1190" s="46" t="s">
        <v>2339</v>
      </c>
      <c r="K1190" s="231"/>
    </row>
    <row r="1191" spans="1:11" s="5" customFormat="1" ht="33" customHeight="1" x14ac:dyDescent="0.2">
      <c r="A1191" s="323">
        <f t="shared" si="35"/>
        <v>1152</v>
      </c>
      <c r="B1191" s="78" t="s">
        <v>2340</v>
      </c>
      <c r="C1191" s="47" t="s">
        <v>2314</v>
      </c>
      <c r="D1191" s="224">
        <v>2018.03</v>
      </c>
      <c r="E1191" s="55" t="s">
        <v>532</v>
      </c>
      <c r="F1191" s="56">
        <v>1186</v>
      </c>
      <c r="G1191" s="56">
        <v>1960</v>
      </c>
      <c r="H1191" s="200" t="s">
        <v>2</v>
      </c>
      <c r="I1191" s="58" t="s">
        <v>883</v>
      </c>
      <c r="J1191" s="46"/>
      <c r="K1191" s="231"/>
    </row>
    <row r="1192" spans="1:11" s="5" customFormat="1" ht="33" customHeight="1" x14ac:dyDescent="0.2">
      <c r="A1192" s="323">
        <f t="shared" si="35"/>
        <v>1153</v>
      </c>
      <c r="B1192" s="78" t="s">
        <v>2341</v>
      </c>
      <c r="C1192" s="22" t="s">
        <v>877</v>
      </c>
      <c r="D1192" s="224">
        <v>2018.04</v>
      </c>
      <c r="E1192" s="81" t="s">
        <v>539</v>
      </c>
      <c r="F1192" s="56">
        <v>1265</v>
      </c>
      <c r="G1192" s="56">
        <v>1954</v>
      </c>
      <c r="H1192" s="57" t="s">
        <v>853</v>
      </c>
      <c r="I1192" s="58" t="s">
        <v>1589</v>
      </c>
      <c r="J1192" s="46"/>
      <c r="K1192" s="231"/>
    </row>
    <row r="1193" spans="1:11" s="5" customFormat="1" ht="33" customHeight="1" x14ac:dyDescent="0.2">
      <c r="A1193" s="323">
        <f t="shared" si="35"/>
        <v>1154</v>
      </c>
      <c r="B1193" s="54" t="s">
        <v>2342</v>
      </c>
      <c r="C1193" s="47" t="s">
        <v>877</v>
      </c>
      <c r="D1193" s="224">
        <v>2018.04</v>
      </c>
      <c r="E1193" s="88" t="s">
        <v>2343</v>
      </c>
      <c r="F1193" s="56">
        <v>1088</v>
      </c>
      <c r="G1193" s="56">
        <v>2238</v>
      </c>
      <c r="H1193" s="57" t="s">
        <v>853</v>
      </c>
      <c r="I1193" s="58" t="s">
        <v>1007</v>
      </c>
      <c r="J1193" s="46"/>
      <c r="K1193" s="231"/>
    </row>
    <row r="1194" spans="1:11" s="5" customFormat="1" ht="33" customHeight="1" x14ac:dyDescent="0.2">
      <c r="A1194" s="323">
        <f t="shared" si="35"/>
        <v>1155</v>
      </c>
      <c r="B1194" s="54" t="s">
        <v>2344</v>
      </c>
      <c r="C1194" s="47" t="s">
        <v>877</v>
      </c>
      <c r="D1194" s="224">
        <v>2018.04</v>
      </c>
      <c r="E1194" s="88" t="s">
        <v>542</v>
      </c>
      <c r="F1194" s="56">
        <v>1624</v>
      </c>
      <c r="G1194" s="56">
        <v>3172</v>
      </c>
      <c r="H1194" s="57" t="s">
        <v>859</v>
      </c>
      <c r="I1194" s="58" t="s">
        <v>2345</v>
      </c>
      <c r="J1194" s="46" t="s">
        <v>1106</v>
      </c>
      <c r="K1194" s="231"/>
    </row>
    <row r="1195" spans="1:11" s="5" customFormat="1" ht="33" customHeight="1" x14ac:dyDescent="0.2">
      <c r="A1195" s="323">
        <f t="shared" si="35"/>
        <v>1156</v>
      </c>
      <c r="B1195" s="78" t="s">
        <v>2346</v>
      </c>
      <c r="C1195" s="47" t="s">
        <v>877</v>
      </c>
      <c r="D1195" s="224">
        <v>2018.04</v>
      </c>
      <c r="E1195" s="81" t="s">
        <v>547</v>
      </c>
      <c r="F1195" s="56">
        <v>1426</v>
      </c>
      <c r="G1195" s="56">
        <v>2940</v>
      </c>
      <c r="H1195" s="57" t="s">
        <v>853</v>
      </c>
      <c r="I1195" s="58" t="s">
        <v>1007</v>
      </c>
      <c r="J1195" s="46"/>
      <c r="K1195" s="231"/>
    </row>
    <row r="1196" spans="1:11" s="5" customFormat="1" ht="33" customHeight="1" x14ac:dyDescent="0.2">
      <c r="A1196" s="323">
        <f t="shared" si="35"/>
        <v>1157</v>
      </c>
      <c r="B1196" s="78" t="s">
        <v>2347</v>
      </c>
      <c r="C1196" s="22" t="s">
        <v>2281</v>
      </c>
      <c r="D1196" s="224">
        <v>2018.05</v>
      </c>
      <c r="E1196" s="55" t="s">
        <v>1729</v>
      </c>
      <c r="F1196" s="56">
        <v>1813</v>
      </c>
      <c r="G1196" s="56">
        <v>3412</v>
      </c>
      <c r="H1196" s="57" t="s">
        <v>2</v>
      </c>
      <c r="I1196" s="58" t="s">
        <v>1007</v>
      </c>
      <c r="J1196" s="46"/>
      <c r="K1196" s="231"/>
    </row>
    <row r="1197" spans="1:11" s="5" customFormat="1" ht="33" customHeight="1" x14ac:dyDescent="0.2">
      <c r="A1197" s="323">
        <f t="shared" si="35"/>
        <v>1158</v>
      </c>
      <c r="B1197" s="78" t="s">
        <v>2348</v>
      </c>
      <c r="C1197" s="47" t="s">
        <v>877</v>
      </c>
      <c r="D1197" s="224">
        <v>2018.05</v>
      </c>
      <c r="E1197" s="55" t="s">
        <v>2349</v>
      </c>
      <c r="F1197" s="56">
        <v>1428</v>
      </c>
      <c r="G1197" s="56">
        <v>2821</v>
      </c>
      <c r="H1197" s="57" t="s">
        <v>2</v>
      </c>
      <c r="I1197" s="58" t="s">
        <v>1007</v>
      </c>
      <c r="J1197" s="46" t="s">
        <v>2339</v>
      </c>
      <c r="K1197" s="231"/>
    </row>
    <row r="1198" spans="1:11" s="5" customFormat="1" ht="33" customHeight="1" x14ac:dyDescent="0.2">
      <c r="A1198" s="323">
        <f t="shared" si="35"/>
        <v>1159</v>
      </c>
      <c r="B1198" s="78" t="s">
        <v>2350</v>
      </c>
      <c r="C1198" s="22" t="s">
        <v>877</v>
      </c>
      <c r="D1198" s="224">
        <v>2018.06</v>
      </c>
      <c r="E1198" s="55" t="s">
        <v>112</v>
      </c>
      <c r="F1198" s="56">
        <v>1441</v>
      </c>
      <c r="G1198" s="56">
        <v>2782</v>
      </c>
      <c r="H1198" s="200" t="s">
        <v>42</v>
      </c>
      <c r="I1198" s="58" t="s">
        <v>883</v>
      </c>
      <c r="J1198" s="46"/>
      <c r="K1198" s="231"/>
    </row>
    <row r="1199" spans="1:11" s="5" customFormat="1" ht="33" customHeight="1" x14ac:dyDescent="0.2">
      <c r="A1199" s="323">
        <f t="shared" si="35"/>
        <v>1160</v>
      </c>
      <c r="B1199" s="54" t="s">
        <v>2351</v>
      </c>
      <c r="C1199" s="22" t="s">
        <v>877</v>
      </c>
      <c r="D1199" s="224">
        <v>2018.06</v>
      </c>
      <c r="E1199" s="55" t="s">
        <v>114</v>
      </c>
      <c r="F1199" s="56">
        <v>1431</v>
      </c>
      <c r="G1199" s="56">
        <v>1989</v>
      </c>
      <c r="H1199" s="57" t="s">
        <v>42</v>
      </c>
      <c r="I1199" s="58" t="s">
        <v>1007</v>
      </c>
      <c r="J1199" s="46"/>
      <c r="K1199" s="231"/>
    </row>
    <row r="1200" spans="1:11" s="5" customFormat="1" ht="33" customHeight="1" x14ac:dyDescent="0.2">
      <c r="A1200" s="323">
        <f t="shared" si="35"/>
        <v>1161</v>
      </c>
      <c r="B1200" s="54" t="s">
        <v>2352</v>
      </c>
      <c r="C1200" s="47" t="s">
        <v>2231</v>
      </c>
      <c r="D1200" s="224">
        <v>2018.06</v>
      </c>
      <c r="E1200" s="55" t="s">
        <v>2331</v>
      </c>
      <c r="F1200" s="56">
        <v>1323</v>
      </c>
      <c r="G1200" s="56">
        <v>2066</v>
      </c>
      <c r="H1200" s="57" t="s">
        <v>42</v>
      </c>
      <c r="I1200" s="58" t="s">
        <v>883</v>
      </c>
      <c r="J1200" s="46"/>
      <c r="K1200" s="231"/>
    </row>
    <row r="1201" spans="1:11" s="5" customFormat="1" ht="33" customHeight="1" x14ac:dyDescent="0.2">
      <c r="A1201" s="323">
        <f t="shared" si="35"/>
        <v>1162</v>
      </c>
      <c r="B1201" s="54" t="s">
        <v>2353</v>
      </c>
      <c r="C1201" s="47" t="s">
        <v>2281</v>
      </c>
      <c r="D1201" s="224">
        <v>2018.07</v>
      </c>
      <c r="E1201" s="55" t="s">
        <v>2354</v>
      </c>
      <c r="F1201" s="56">
        <v>1453</v>
      </c>
      <c r="G1201" s="56">
        <v>2301</v>
      </c>
      <c r="H1201" s="57" t="s">
        <v>2312</v>
      </c>
      <c r="I1201" s="58" t="s">
        <v>883</v>
      </c>
      <c r="J1201" s="72"/>
      <c r="K1201" s="231"/>
    </row>
    <row r="1202" spans="1:11" s="5" customFormat="1" ht="33" customHeight="1" x14ac:dyDescent="0.2">
      <c r="A1202" s="323">
        <f t="shared" si="35"/>
        <v>1163</v>
      </c>
      <c r="B1202" s="54" t="s">
        <v>2355</v>
      </c>
      <c r="C1202" s="47" t="s">
        <v>2281</v>
      </c>
      <c r="D1202" s="224">
        <v>2018.08</v>
      </c>
      <c r="E1202" s="88" t="s">
        <v>2356</v>
      </c>
      <c r="F1202" s="56">
        <v>1435</v>
      </c>
      <c r="G1202" s="56">
        <v>2739</v>
      </c>
      <c r="H1202" s="57" t="s">
        <v>853</v>
      </c>
      <c r="I1202" s="58" t="s">
        <v>2345</v>
      </c>
      <c r="J1202" s="46"/>
      <c r="K1202" s="231"/>
    </row>
    <row r="1203" spans="1:11" s="5" customFormat="1" ht="33" customHeight="1" x14ac:dyDescent="0.2">
      <c r="A1203" s="323">
        <f t="shared" si="35"/>
        <v>1164</v>
      </c>
      <c r="B1203" s="54" t="s">
        <v>2357</v>
      </c>
      <c r="C1203" s="22" t="s">
        <v>877</v>
      </c>
      <c r="D1203" s="224">
        <v>2018.08</v>
      </c>
      <c r="E1203" s="81" t="s">
        <v>558</v>
      </c>
      <c r="F1203" s="56">
        <v>1466</v>
      </c>
      <c r="G1203" s="56">
        <v>2955</v>
      </c>
      <c r="H1203" s="57" t="s">
        <v>2312</v>
      </c>
      <c r="I1203" s="58" t="s">
        <v>883</v>
      </c>
      <c r="J1203" s="46"/>
      <c r="K1203" s="231"/>
    </row>
    <row r="1204" spans="1:11" s="5" customFormat="1" ht="33" customHeight="1" x14ac:dyDescent="0.2">
      <c r="A1204" s="323">
        <f t="shared" si="35"/>
        <v>1165</v>
      </c>
      <c r="B1204" s="78" t="s">
        <v>2358</v>
      </c>
      <c r="C1204" s="47" t="s">
        <v>2314</v>
      </c>
      <c r="D1204" s="224">
        <v>2018.09</v>
      </c>
      <c r="E1204" s="55" t="s">
        <v>532</v>
      </c>
      <c r="F1204" s="93">
        <v>1156</v>
      </c>
      <c r="G1204" s="93">
        <v>3502</v>
      </c>
      <c r="H1204" s="98" t="s">
        <v>43</v>
      </c>
      <c r="I1204" s="94" t="s">
        <v>53</v>
      </c>
      <c r="J1204" s="46"/>
      <c r="K1204" s="231"/>
    </row>
    <row r="1205" spans="1:11" s="5" customFormat="1" ht="33" customHeight="1" x14ac:dyDescent="0.2">
      <c r="A1205" s="323">
        <f t="shared" si="35"/>
        <v>1166</v>
      </c>
      <c r="B1205" s="54" t="s">
        <v>2359</v>
      </c>
      <c r="C1205" s="22" t="s">
        <v>2231</v>
      </c>
      <c r="D1205" s="224">
        <v>2018.09</v>
      </c>
      <c r="E1205" s="55" t="s">
        <v>2360</v>
      </c>
      <c r="F1205" s="93">
        <v>1570</v>
      </c>
      <c r="G1205" s="93">
        <v>2326</v>
      </c>
      <c r="H1205" s="149" t="s">
        <v>43</v>
      </c>
      <c r="I1205" s="94" t="s">
        <v>53</v>
      </c>
      <c r="J1205" s="46"/>
      <c r="K1205" s="231"/>
    </row>
    <row r="1206" spans="1:11" s="5" customFormat="1" ht="33" customHeight="1" x14ac:dyDescent="0.2">
      <c r="A1206" s="323">
        <f t="shared" si="35"/>
        <v>1167</v>
      </c>
      <c r="B1206" s="101" t="s">
        <v>2361</v>
      </c>
      <c r="C1206" s="216" t="s">
        <v>2231</v>
      </c>
      <c r="D1206" s="300">
        <v>2018.09</v>
      </c>
      <c r="E1206" s="99" t="s">
        <v>2362</v>
      </c>
      <c r="F1206" s="100">
        <v>1390</v>
      </c>
      <c r="G1206" s="100">
        <v>2738</v>
      </c>
      <c r="H1206" s="149" t="s">
        <v>43</v>
      </c>
      <c r="I1206" s="166" t="s">
        <v>53</v>
      </c>
      <c r="J1206" s="46"/>
      <c r="K1206" s="231"/>
    </row>
    <row r="1207" spans="1:11" s="5" customFormat="1" ht="33" customHeight="1" x14ac:dyDescent="0.2">
      <c r="A1207" s="323">
        <f t="shared" si="35"/>
        <v>1168</v>
      </c>
      <c r="B1207" s="54" t="s">
        <v>2363</v>
      </c>
      <c r="C1207" s="22" t="s">
        <v>2281</v>
      </c>
      <c r="D1207" s="224">
        <v>2018.11</v>
      </c>
      <c r="E1207" s="55" t="s">
        <v>2349</v>
      </c>
      <c r="F1207" s="93">
        <v>1957</v>
      </c>
      <c r="G1207" s="93">
        <v>3308</v>
      </c>
      <c r="H1207" s="57" t="s">
        <v>859</v>
      </c>
      <c r="I1207" s="94" t="s">
        <v>1007</v>
      </c>
      <c r="J1207" s="46" t="s">
        <v>2364</v>
      </c>
      <c r="K1207" s="231"/>
    </row>
    <row r="1208" spans="1:11" s="5" customFormat="1" ht="33" customHeight="1" x14ac:dyDescent="0.2">
      <c r="A1208" s="323">
        <f t="shared" si="35"/>
        <v>1169</v>
      </c>
      <c r="B1208" s="54" t="s">
        <v>2365</v>
      </c>
      <c r="C1208" s="47" t="s">
        <v>877</v>
      </c>
      <c r="D1208" s="224">
        <v>2018.12</v>
      </c>
      <c r="E1208" s="96" t="s">
        <v>564</v>
      </c>
      <c r="F1208" s="56">
        <v>1329</v>
      </c>
      <c r="G1208" s="56">
        <v>2642</v>
      </c>
      <c r="H1208" s="98" t="s">
        <v>868</v>
      </c>
      <c r="I1208" s="94" t="s">
        <v>35</v>
      </c>
      <c r="J1208" s="46" t="s">
        <v>1106</v>
      </c>
      <c r="K1208" s="231"/>
    </row>
    <row r="1209" spans="1:11" s="5" customFormat="1" ht="33" customHeight="1" x14ac:dyDescent="0.2">
      <c r="A1209" s="323">
        <f t="shared" si="35"/>
        <v>1170</v>
      </c>
      <c r="B1209" s="54" t="s">
        <v>2366</v>
      </c>
      <c r="C1209" s="47" t="s">
        <v>2238</v>
      </c>
      <c r="D1209" s="224">
        <v>2018.12</v>
      </c>
      <c r="E1209" s="96" t="s">
        <v>566</v>
      </c>
      <c r="F1209" s="56">
        <v>1641</v>
      </c>
      <c r="G1209" s="56">
        <v>3238</v>
      </c>
      <c r="H1209" s="149" t="s">
        <v>938</v>
      </c>
      <c r="I1209" s="94" t="s">
        <v>35</v>
      </c>
      <c r="J1209" s="46"/>
      <c r="K1209" s="231"/>
    </row>
    <row r="1210" spans="1:11" s="5" customFormat="1" ht="33" customHeight="1" x14ac:dyDescent="0.2">
      <c r="A1210" s="323">
        <f t="shared" si="35"/>
        <v>1171</v>
      </c>
      <c r="B1210" s="54" t="s">
        <v>2367</v>
      </c>
      <c r="C1210" s="22" t="s">
        <v>2368</v>
      </c>
      <c r="D1210" s="224">
        <v>2018.12</v>
      </c>
      <c r="E1210" s="96" t="s">
        <v>566</v>
      </c>
      <c r="F1210" s="56">
        <v>22</v>
      </c>
      <c r="G1210" s="56">
        <v>32</v>
      </c>
      <c r="H1210" s="98" t="s">
        <v>2369</v>
      </c>
      <c r="I1210" s="94" t="s">
        <v>2197</v>
      </c>
      <c r="J1210" s="27"/>
      <c r="K1210" s="231"/>
    </row>
    <row r="1211" spans="1:11" s="5" customFormat="1" ht="33" customHeight="1" x14ac:dyDescent="0.2">
      <c r="A1211" s="323">
        <f t="shared" si="35"/>
        <v>1172</v>
      </c>
      <c r="B1211" s="47" t="s">
        <v>593</v>
      </c>
      <c r="C1211" s="47" t="s">
        <v>877</v>
      </c>
      <c r="D1211" s="260">
        <v>2019.01</v>
      </c>
      <c r="E1211" s="47" t="s">
        <v>594</v>
      </c>
      <c r="F1211" s="182">
        <v>1491</v>
      </c>
      <c r="G1211" s="182">
        <v>2274</v>
      </c>
      <c r="H1211" s="177" t="s">
        <v>43</v>
      </c>
      <c r="I1211" s="178" t="s">
        <v>35</v>
      </c>
      <c r="J1211" s="27"/>
      <c r="K1211" s="231"/>
    </row>
    <row r="1212" spans="1:11" s="5" customFormat="1" ht="33" customHeight="1" x14ac:dyDescent="0.2">
      <c r="A1212" s="323">
        <f t="shared" si="35"/>
        <v>1173</v>
      </c>
      <c r="B1212" s="47" t="s">
        <v>2370</v>
      </c>
      <c r="C1212" s="47" t="s">
        <v>2238</v>
      </c>
      <c r="D1212" s="260">
        <v>2019.02</v>
      </c>
      <c r="E1212" s="47" t="s">
        <v>602</v>
      </c>
      <c r="F1212" s="182">
        <v>1537</v>
      </c>
      <c r="G1212" s="182">
        <v>2378</v>
      </c>
      <c r="H1212" s="183" t="s">
        <v>938</v>
      </c>
      <c r="I1212" s="184" t="s">
        <v>35</v>
      </c>
      <c r="J1212" s="27"/>
      <c r="K1212" s="231"/>
    </row>
    <row r="1213" spans="1:11" s="5" customFormat="1" ht="33" customHeight="1" x14ac:dyDescent="0.2">
      <c r="A1213" s="323">
        <f t="shared" si="35"/>
        <v>1174</v>
      </c>
      <c r="B1213" s="54" t="s">
        <v>2371</v>
      </c>
      <c r="C1213" s="47" t="s">
        <v>877</v>
      </c>
      <c r="D1213" s="224">
        <v>2019.04</v>
      </c>
      <c r="E1213" s="96" t="s">
        <v>2372</v>
      </c>
      <c r="F1213" s="56">
        <v>3090</v>
      </c>
      <c r="G1213" s="56">
        <v>6506</v>
      </c>
      <c r="H1213" s="98" t="s">
        <v>43</v>
      </c>
      <c r="I1213" s="94" t="s">
        <v>53</v>
      </c>
      <c r="J1213" s="27"/>
      <c r="K1213" s="231"/>
    </row>
    <row r="1214" spans="1:11" s="5" customFormat="1" ht="33" customHeight="1" x14ac:dyDescent="0.2">
      <c r="A1214" s="323">
        <f t="shared" si="35"/>
        <v>1175</v>
      </c>
      <c r="B1214" s="54" t="s">
        <v>2373</v>
      </c>
      <c r="C1214" s="47" t="s">
        <v>2238</v>
      </c>
      <c r="D1214" s="224">
        <v>2019.05</v>
      </c>
      <c r="E1214" s="96" t="s">
        <v>552</v>
      </c>
      <c r="F1214" s="56">
        <v>1699</v>
      </c>
      <c r="G1214" s="56">
        <v>3425</v>
      </c>
      <c r="H1214" s="149" t="s">
        <v>43</v>
      </c>
      <c r="I1214" s="94" t="s">
        <v>53</v>
      </c>
      <c r="J1214" s="27" t="s">
        <v>1049</v>
      </c>
      <c r="K1214" s="231"/>
    </row>
    <row r="1215" spans="1:11" s="5" customFormat="1" ht="33" customHeight="1" x14ac:dyDescent="0.2">
      <c r="A1215" s="323">
        <f t="shared" si="35"/>
        <v>1176</v>
      </c>
      <c r="B1215" s="54" t="s">
        <v>2374</v>
      </c>
      <c r="C1215" s="47" t="s">
        <v>2281</v>
      </c>
      <c r="D1215" s="224">
        <v>2019.05</v>
      </c>
      <c r="E1215" s="96" t="s">
        <v>640</v>
      </c>
      <c r="F1215" s="56">
        <v>1398</v>
      </c>
      <c r="G1215" s="56">
        <v>2357</v>
      </c>
      <c r="H1215" s="98" t="s">
        <v>43</v>
      </c>
      <c r="I1215" s="94" t="s">
        <v>53</v>
      </c>
      <c r="J1215" s="27"/>
      <c r="K1215" s="231"/>
    </row>
    <row r="1216" spans="1:11" s="5" customFormat="1" ht="33" customHeight="1" x14ac:dyDescent="0.2">
      <c r="A1216" s="323">
        <f t="shared" si="35"/>
        <v>1177</v>
      </c>
      <c r="B1216" s="54" t="s">
        <v>2375</v>
      </c>
      <c r="C1216" s="47" t="s">
        <v>2376</v>
      </c>
      <c r="D1216" s="224">
        <v>2019.06</v>
      </c>
      <c r="E1216" s="96" t="s">
        <v>644</v>
      </c>
      <c r="F1216" s="56">
        <v>2273</v>
      </c>
      <c r="G1216" s="56">
        <v>4672</v>
      </c>
      <c r="H1216" s="98" t="s">
        <v>619</v>
      </c>
      <c r="I1216" s="94" t="s">
        <v>35</v>
      </c>
      <c r="J1216" s="27" t="s">
        <v>1106</v>
      </c>
      <c r="K1216" s="231"/>
    </row>
    <row r="1217" spans="1:11" s="5" customFormat="1" ht="33" customHeight="1" x14ac:dyDescent="0.2">
      <c r="A1217" s="323">
        <f t="shared" si="35"/>
        <v>1178</v>
      </c>
      <c r="B1217" s="54" t="s">
        <v>651</v>
      </c>
      <c r="C1217" s="47" t="s">
        <v>2376</v>
      </c>
      <c r="D1217" s="224">
        <v>2019.06</v>
      </c>
      <c r="E1217" s="96" t="s">
        <v>522</v>
      </c>
      <c r="F1217" s="56">
        <v>1534</v>
      </c>
      <c r="G1217" s="56">
        <v>3073</v>
      </c>
      <c r="H1217" s="98" t="s">
        <v>619</v>
      </c>
      <c r="I1217" s="94" t="s">
        <v>35</v>
      </c>
      <c r="J1217" s="27"/>
      <c r="K1217" s="231"/>
    </row>
    <row r="1218" spans="1:11" s="5" customFormat="1" ht="33" customHeight="1" x14ac:dyDescent="0.2">
      <c r="A1218" s="323">
        <f t="shared" si="35"/>
        <v>1179</v>
      </c>
      <c r="B1218" s="54" t="s">
        <v>2377</v>
      </c>
      <c r="C1218" s="47" t="s">
        <v>2291</v>
      </c>
      <c r="D1218" s="224">
        <v>2019.07</v>
      </c>
      <c r="E1218" s="96" t="s">
        <v>657</v>
      </c>
      <c r="F1218" s="56">
        <v>1698</v>
      </c>
      <c r="G1218" s="56">
        <v>2810</v>
      </c>
      <c r="H1218" s="98" t="s">
        <v>619</v>
      </c>
      <c r="I1218" s="94" t="s">
        <v>35</v>
      </c>
      <c r="J1218" s="27"/>
      <c r="K1218" s="231"/>
    </row>
    <row r="1219" spans="1:11" s="5" customFormat="1" ht="33" customHeight="1" x14ac:dyDescent="0.2">
      <c r="A1219" s="323">
        <f t="shared" si="35"/>
        <v>1180</v>
      </c>
      <c r="B1219" s="54" t="s">
        <v>666</v>
      </c>
      <c r="C1219" s="47" t="s">
        <v>2378</v>
      </c>
      <c r="D1219" s="224">
        <v>2019.08</v>
      </c>
      <c r="E1219" s="96" t="s">
        <v>550</v>
      </c>
      <c r="F1219" s="56">
        <v>1518</v>
      </c>
      <c r="G1219" s="56">
        <v>2928</v>
      </c>
      <c r="H1219" s="98" t="s">
        <v>619</v>
      </c>
      <c r="I1219" s="94" t="s">
        <v>35</v>
      </c>
      <c r="J1219" s="154"/>
      <c r="K1219" s="231"/>
    </row>
    <row r="1220" spans="1:11" s="5" customFormat="1" ht="33" customHeight="1" x14ac:dyDescent="0.2">
      <c r="A1220" s="323">
        <f t="shared" si="35"/>
        <v>1181</v>
      </c>
      <c r="B1220" s="73" t="s">
        <v>676</v>
      </c>
      <c r="C1220" s="47" t="s">
        <v>2238</v>
      </c>
      <c r="D1220" s="300">
        <v>2019.09</v>
      </c>
      <c r="E1220" s="102" t="s">
        <v>680</v>
      </c>
      <c r="F1220" s="74">
        <v>2736</v>
      </c>
      <c r="G1220" s="74">
        <v>4969</v>
      </c>
      <c r="H1220" s="262" t="s">
        <v>43</v>
      </c>
      <c r="I1220" s="166" t="s">
        <v>53</v>
      </c>
      <c r="J1220" s="27"/>
      <c r="K1220" s="231"/>
    </row>
    <row r="1221" spans="1:11" ht="33" customHeight="1" x14ac:dyDescent="0.2">
      <c r="A1221" s="323">
        <f t="shared" si="35"/>
        <v>1182</v>
      </c>
      <c r="B1221" s="54" t="s">
        <v>677</v>
      </c>
      <c r="C1221" s="47" t="s">
        <v>2238</v>
      </c>
      <c r="D1221" s="224">
        <v>2019.09</v>
      </c>
      <c r="E1221" s="96" t="s">
        <v>689</v>
      </c>
      <c r="F1221" s="56">
        <v>1369</v>
      </c>
      <c r="G1221" s="56">
        <v>1374</v>
      </c>
      <c r="H1221" s="98" t="s">
        <v>43</v>
      </c>
      <c r="I1221" s="166" t="s">
        <v>53</v>
      </c>
    </row>
    <row r="1222" spans="1:11" ht="33" customHeight="1" x14ac:dyDescent="0.2">
      <c r="A1222" s="323">
        <f t="shared" si="35"/>
        <v>1183</v>
      </c>
      <c r="B1222" s="54" t="s">
        <v>2379</v>
      </c>
      <c r="C1222" s="22" t="s">
        <v>2281</v>
      </c>
      <c r="D1222" s="224">
        <v>2019.11</v>
      </c>
      <c r="E1222" s="96" t="s">
        <v>708</v>
      </c>
      <c r="F1222" s="56">
        <v>1591</v>
      </c>
      <c r="G1222" s="56">
        <v>2443</v>
      </c>
      <c r="H1222" s="98" t="s">
        <v>43</v>
      </c>
      <c r="I1222" s="94" t="s">
        <v>53</v>
      </c>
    </row>
    <row r="1223" spans="1:11" ht="33" customHeight="1" x14ac:dyDescent="0.2">
      <c r="A1223" s="323">
        <f t="shared" si="35"/>
        <v>1184</v>
      </c>
      <c r="B1223" s="54" t="s">
        <v>2380</v>
      </c>
      <c r="C1223" s="89" t="s">
        <v>2376</v>
      </c>
      <c r="D1223" s="224">
        <v>2020.03</v>
      </c>
      <c r="E1223" s="96" t="s">
        <v>404</v>
      </c>
      <c r="F1223" s="56">
        <v>2740</v>
      </c>
      <c r="G1223" s="56">
        <v>4901</v>
      </c>
      <c r="H1223" s="98" t="s">
        <v>43</v>
      </c>
      <c r="I1223" s="166" t="s">
        <v>53</v>
      </c>
    </row>
    <row r="1224" spans="1:11" ht="33" customHeight="1" x14ac:dyDescent="0.2">
      <c r="A1224" s="323">
        <f t="shared" si="35"/>
        <v>1185</v>
      </c>
      <c r="B1224" s="54" t="s">
        <v>756</v>
      </c>
      <c r="C1224" s="89" t="s">
        <v>26</v>
      </c>
      <c r="D1224" s="224">
        <v>2020.04</v>
      </c>
      <c r="E1224" s="96" t="s">
        <v>757</v>
      </c>
      <c r="F1224" s="56">
        <v>1830</v>
      </c>
      <c r="G1224" s="56">
        <v>3572</v>
      </c>
      <c r="H1224" s="98" t="s">
        <v>43</v>
      </c>
      <c r="I1224" s="166" t="s">
        <v>53</v>
      </c>
      <c r="J1224" s="27" t="s">
        <v>911</v>
      </c>
    </row>
    <row r="1225" spans="1:11" ht="33" customHeight="1" x14ac:dyDescent="0.2">
      <c r="A1225" s="323">
        <f t="shared" si="35"/>
        <v>1186</v>
      </c>
      <c r="B1225" s="54" t="s">
        <v>758</v>
      </c>
      <c r="C1225" s="95" t="s">
        <v>26</v>
      </c>
      <c r="D1225" s="224">
        <v>2020.04</v>
      </c>
      <c r="E1225" s="96" t="s">
        <v>2381</v>
      </c>
      <c r="F1225" s="56">
        <v>1544</v>
      </c>
      <c r="G1225" s="56">
        <v>3119</v>
      </c>
      <c r="H1225" s="98" t="s">
        <v>1179</v>
      </c>
      <c r="I1225" s="94" t="s">
        <v>53</v>
      </c>
    </row>
    <row r="1226" spans="1:11" ht="33" customHeight="1" x14ac:dyDescent="0.2">
      <c r="A1226" s="323">
        <f t="shared" si="35"/>
        <v>1187</v>
      </c>
      <c r="B1226" s="47" t="s">
        <v>2382</v>
      </c>
      <c r="C1226" s="47" t="s">
        <v>26</v>
      </c>
      <c r="D1226" s="223">
        <v>2020.06</v>
      </c>
      <c r="E1226" s="48" t="s">
        <v>776</v>
      </c>
      <c r="F1226" s="49">
        <v>1057</v>
      </c>
      <c r="G1226" s="49">
        <v>2122</v>
      </c>
      <c r="H1226" s="50" t="s">
        <v>43</v>
      </c>
      <c r="I1226" s="51" t="s">
        <v>53</v>
      </c>
      <c r="J1226" s="27" t="s">
        <v>2383</v>
      </c>
    </row>
    <row r="1227" spans="1:11" ht="33" customHeight="1" x14ac:dyDescent="0.2">
      <c r="A1227" s="323">
        <f t="shared" si="35"/>
        <v>1188</v>
      </c>
      <c r="B1227" s="47" t="s">
        <v>2384</v>
      </c>
      <c r="C1227" s="22" t="s">
        <v>26</v>
      </c>
      <c r="D1227" s="223">
        <v>2020.06</v>
      </c>
      <c r="E1227" s="48" t="s">
        <v>671</v>
      </c>
      <c r="F1227" s="49">
        <v>1268</v>
      </c>
      <c r="G1227" s="49">
        <v>2055</v>
      </c>
      <c r="H1227" s="50" t="s">
        <v>43</v>
      </c>
      <c r="I1227" s="51" t="s">
        <v>53</v>
      </c>
    </row>
    <row r="1228" spans="1:11" ht="33" customHeight="1" x14ac:dyDescent="0.2">
      <c r="A1228" s="323">
        <f t="shared" si="35"/>
        <v>1189</v>
      </c>
      <c r="B1228" s="47" t="s">
        <v>2385</v>
      </c>
      <c r="C1228" s="22" t="s">
        <v>26</v>
      </c>
      <c r="D1228" s="223">
        <v>2020.07</v>
      </c>
      <c r="E1228" s="48" t="s">
        <v>775</v>
      </c>
      <c r="F1228" s="49">
        <v>1700</v>
      </c>
      <c r="G1228" s="49">
        <v>3102</v>
      </c>
      <c r="H1228" s="50" t="s">
        <v>43</v>
      </c>
      <c r="I1228" s="51" t="s">
        <v>53</v>
      </c>
      <c r="J1228" s="27" t="s">
        <v>1045</v>
      </c>
    </row>
    <row r="1229" spans="1:11" ht="33" customHeight="1" x14ac:dyDescent="0.2">
      <c r="A1229" s="323">
        <f t="shared" si="35"/>
        <v>1190</v>
      </c>
      <c r="B1229" s="47" t="s">
        <v>2386</v>
      </c>
      <c r="C1229" s="22" t="s">
        <v>26</v>
      </c>
      <c r="D1229" s="223">
        <v>2020.07</v>
      </c>
      <c r="E1229" s="48" t="s">
        <v>789</v>
      </c>
      <c r="F1229" s="49">
        <v>1498</v>
      </c>
      <c r="G1229" s="49">
        <v>3154</v>
      </c>
      <c r="H1229" s="50" t="s">
        <v>43</v>
      </c>
      <c r="I1229" s="51" t="s">
        <v>53</v>
      </c>
      <c r="J1229" s="27" t="s">
        <v>911</v>
      </c>
    </row>
    <row r="1230" spans="1:11" ht="33" customHeight="1" x14ac:dyDescent="0.2">
      <c r="A1230" s="323">
        <f t="shared" si="35"/>
        <v>1191</v>
      </c>
      <c r="B1230" s="47" t="s">
        <v>2387</v>
      </c>
      <c r="C1230" s="47" t="s">
        <v>26</v>
      </c>
      <c r="D1230" s="223">
        <v>2020.07</v>
      </c>
      <c r="E1230" s="48" t="s">
        <v>790</v>
      </c>
      <c r="F1230" s="49">
        <v>4140</v>
      </c>
      <c r="G1230" s="49">
        <v>7433</v>
      </c>
      <c r="H1230" s="50" t="s">
        <v>43</v>
      </c>
      <c r="I1230" s="51" t="s">
        <v>53</v>
      </c>
    </row>
    <row r="1231" spans="1:11" ht="33" customHeight="1" x14ac:dyDescent="0.2">
      <c r="A1231" s="323">
        <f t="shared" si="35"/>
        <v>1192</v>
      </c>
      <c r="B1231" s="54" t="s">
        <v>2388</v>
      </c>
      <c r="C1231" s="54" t="s">
        <v>26</v>
      </c>
      <c r="D1231" s="224">
        <v>2020.08</v>
      </c>
      <c r="E1231" s="55" t="s">
        <v>644</v>
      </c>
      <c r="F1231" s="56">
        <v>1392</v>
      </c>
      <c r="G1231" s="56">
        <v>2910</v>
      </c>
      <c r="H1231" s="57" t="s">
        <v>43</v>
      </c>
      <c r="I1231" s="58" t="s">
        <v>53</v>
      </c>
      <c r="J1231" s="46"/>
    </row>
    <row r="1232" spans="1:11" ht="33" customHeight="1" x14ac:dyDescent="0.2">
      <c r="A1232" s="323">
        <f t="shared" ref="A1232:A1236" si="36">ROW()-39</f>
        <v>1193</v>
      </c>
      <c r="B1232" s="54" t="s">
        <v>2389</v>
      </c>
      <c r="C1232" s="54" t="s">
        <v>26</v>
      </c>
      <c r="D1232" s="224">
        <v>2020.08</v>
      </c>
      <c r="E1232" s="55" t="s">
        <v>797</v>
      </c>
      <c r="F1232" s="56">
        <v>1810</v>
      </c>
      <c r="G1232" s="56">
        <v>2946</v>
      </c>
      <c r="H1232" s="57" t="s">
        <v>43</v>
      </c>
      <c r="I1232" s="58" t="s">
        <v>53</v>
      </c>
      <c r="J1232" s="46"/>
    </row>
    <row r="1233" spans="1:11" ht="33" customHeight="1" x14ac:dyDescent="0.2">
      <c r="A1233" s="323">
        <f t="shared" si="36"/>
        <v>1194</v>
      </c>
      <c r="B1233" s="47" t="s">
        <v>2390</v>
      </c>
      <c r="C1233" s="47" t="s">
        <v>26</v>
      </c>
      <c r="D1233" s="223">
        <v>2020.09</v>
      </c>
      <c r="E1233" s="48" t="s">
        <v>812</v>
      </c>
      <c r="F1233" s="49">
        <v>1646</v>
      </c>
      <c r="G1233" s="49">
        <v>3144</v>
      </c>
      <c r="H1233" s="50" t="s">
        <v>43</v>
      </c>
      <c r="I1233" s="51" t="s">
        <v>53</v>
      </c>
      <c r="J1233" s="27" t="s">
        <v>800</v>
      </c>
    </row>
    <row r="1234" spans="1:11" ht="33" customHeight="1" x14ac:dyDescent="0.2">
      <c r="A1234" s="323">
        <f t="shared" si="36"/>
        <v>1195</v>
      </c>
      <c r="B1234" s="47" t="s">
        <v>2391</v>
      </c>
      <c r="C1234" s="22" t="s">
        <v>26</v>
      </c>
      <c r="D1234" s="223" t="s">
        <v>820</v>
      </c>
      <c r="E1234" s="48" t="s">
        <v>340</v>
      </c>
      <c r="F1234" s="49">
        <v>1406</v>
      </c>
      <c r="G1234" s="49">
        <v>2559</v>
      </c>
      <c r="H1234" s="50" t="s">
        <v>43</v>
      </c>
      <c r="I1234" s="51" t="s">
        <v>53</v>
      </c>
    </row>
    <row r="1235" spans="1:11" ht="33" customHeight="1" x14ac:dyDescent="0.2">
      <c r="A1235" s="323">
        <f t="shared" si="36"/>
        <v>1196</v>
      </c>
      <c r="B1235" s="47" t="s">
        <v>2392</v>
      </c>
      <c r="C1235" s="47" t="s">
        <v>26</v>
      </c>
      <c r="D1235" s="223" t="s">
        <v>820</v>
      </c>
      <c r="E1235" s="48" t="s">
        <v>628</v>
      </c>
      <c r="F1235" s="49">
        <v>1465</v>
      </c>
      <c r="G1235" s="49">
        <v>2283</v>
      </c>
      <c r="H1235" s="50" t="s">
        <v>43</v>
      </c>
      <c r="I1235" s="51" t="s">
        <v>53</v>
      </c>
    </row>
    <row r="1236" spans="1:11" ht="33" customHeight="1" x14ac:dyDescent="0.2">
      <c r="A1236" s="323">
        <f t="shared" si="36"/>
        <v>1197</v>
      </c>
      <c r="B1236" s="47" t="s">
        <v>2393</v>
      </c>
      <c r="C1236" s="47" t="s">
        <v>26</v>
      </c>
      <c r="D1236" s="223">
        <v>2020.11</v>
      </c>
      <c r="E1236" s="48" t="s">
        <v>587</v>
      </c>
      <c r="F1236" s="49">
        <v>1008</v>
      </c>
      <c r="G1236" s="49">
        <v>1997</v>
      </c>
      <c r="H1236" s="50" t="s">
        <v>43</v>
      </c>
      <c r="I1236" s="51" t="s">
        <v>53</v>
      </c>
      <c r="J1236" s="27" t="s">
        <v>801</v>
      </c>
    </row>
    <row r="1237" spans="1:11" s="5" customFormat="1" ht="33" customHeight="1" x14ac:dyDescent="0.2">
      <c r="A1237" s="356" t="s">
        <v>731</v>
      </c>
      <c r="B1237" s="357"/>
      <c r="C1237" s="357"/>
      <c r="D1237" s="357"/>
      <c r="E1237" s="357"/>
      <c r="F1237" s="357"/>
      <c r="G1237" s="357"/>
      <c r="H1237" s="357"/>
      <c r="I1237" s="357"/>
      <c r="J1237" s="358"/>
      <c r="K1237" s="231"/>
    </row>
    <row r="1238" spans="1:11" ht="33" customHeight="1" x14ac:dyDescent="0.2">
      <c r="A1238" s="228">
        <f>ROW()-40</f>
        <v>1198</v>
      </c>
      <c r="B1238" s="47" t="s">
        <v>2394</v>
      </c>
      <c r="C1238" s="54" t="s">
        <v>731</v>
      </c>
      <c r="D1238" s="224">
        <v>2012.01</v>
      </c>
      <c r="E1238" s="48" t="s">
        <v>406</v>
      </c>
      <c r="F1238" s="49">
        <v>373</v>
      </c>
      <c r="G1238" s="49">
        <v>1665</v>
      </c>
      <c r="H1238" s="50" t="s">
        <v>1387</v>
      </c>
      <c r="I1238" s="51" t="s">
        <v>2395</v>
      </c>
    </row>
    <row r="1239" spans="1:11" ht="33" customHeight="1" x14ac:dyDescent="0.2">
      <c r="A1239" s="228">
        <f t="shared" ref="A1239:A1243" si="37">ROW()-40</f>
        <v>1199</v>
      </c>
      <c r="B1239" s="47" t="s">
        <v>2396</v>
      </c>
      <c r="C1239" s="54" t="s">
        <v>731</v>
      </c>
      <c r="D1239" s="223">
        <v>2012.08</v>
      </c>
      <c r="E1239" s="48" t="s">
        <v>406</v>
      </c>
      <c r="F1239" s="49">
        <v>3149</v>
      </c>
      <c r="G1239" s="49">
        <v>4610</v>
      </c>
      <c r="H1239" s="50" t="s">
        <v>1387</v>
      </c>
      <c r="I1239" s="51" t="s">
        <v>2397</v>
      </c>
    </row>
    <row r="1240" spans="1:11" ht="33" customHeight="1" x14ac:dyDescent="0.2">
      <c r="A1240" s="228">
        <f t="shared" si="37"/>
        <v>1200</v>
      </c>
      <c r="B1240" s="54" t="s">
        <v>2398</v>
      </c>
      <c r="C1240" s="54" t="s">
        <v>731</v>
      </c>
      <c r="D1240" s="223">
        <v>2013.04</v>
      </c>
      <c r="E1240" s="48" t="s">
        <v>220</v>
      </c>
      <c r="F1240" s="49">
        <v>2292</v>
      </c>
      <c r="G1240" s="49">
        <v>4545</v>
      </c>
      <c r="H1240" s="50" t="s">
        <v>938</v>
      </c>
      <c r="I1240" s="51" t="s">
        <v>53</v>
      </c>
    </row>
    <row r="1241" spans="1:11" ht="33" customHeight="1" x14ac:dyDescent="0.2">
      <c r="A1241" s="228">
        <f t="shared" si="37"/>
        <v>1201</v>
      </c>
      <c r="B1241" s="78" t="s">
        <v>2399</v>
      </c>
      <c r="C1241" s="54" t="s">
        <v>731</v>
      </c>
      <c r="D1241" s="224">
        <v>2017.06</v>
      </c>
      <c r="E1241" s="55" t="s">
        <v>94</v>
      </c>
      <c r="F1241" s="56">
        <v>905</v>
      </c>
      <c r="G1241" s="56">
        <v>1946</v>
      </c>
      <c r="H1241" s="57" t="s">
        <v>4</v>
      </c>
      <c r="I1241" s="58" t="s">
        <v>53</v>
      </c>
      <c r="J1241" s="46"/>
    </row>
    <row r="1242" spans="1:11" s="5" customFormat="1" ht="33" customHeight="1" x14ac:dyDescent="0.2">
      <c r="A1242" s="228">
        <f t="shared" si="37"/>
        <v>1202</v>
      </c>
      <c r="B1242" s="78" t="s">
        <v>2400</v>
      </c>
      <c r="C1242" s="54" t="s">
        <v>731</v>
      </c>
      <c r="D1242" s="224">
        <v>2017.09</v>
      </c>
      <c r="E1242" s="55" t="s">
        <v>2401</v>
      </c>
      <c r="F1242" s="56">
        <v>2596</v>
      </c>
      <c r="G1242" s="56">
        <v>3807</v>
      </c>
      <c r="H1242" s="57" t="s">
        <v>43</v>
      </c>
      <c r="I1242" s="58" t="s">
        <v>53</v>
      </c>
      <c r="J1242" s="46"/>
      <c r="K1242" s="231"/>
    </row>
    <row r="1243" spans="1:11" s="5" customFormat="1" ht="33" customHeight="1" x14ac:dyDescent="0.2">
      <c r="A1243" s="228">
        <f t="shared" si="37"/>
        <v>1203</v>
      </c>
      <c r="B1243" s="54" t="s">
        <v>2402</v>
      </c>
      <c r="C1243" s="61" t="s">
        <v>731</v>
      </c>
      <c r="D1243" s="224" t="s">
        <v>562</v>
      </c>
      <c r="E1243" s="55" t="s">
        <v>2403</v>
      </c>
      <c r="F1243" s="93">
        <v>903</v>
      </c>
      <c r="G1243" s="93">
        <v>1907</v>
      </c>
      <c r="H1243" s="98" t="s">
        <v>43</v>
      </c>
      <c r="I1243" s="94" t="s">
        <v>1743</v>
      </c>
      <c r="J1243" s="46"/>
      <c r="K1243" s="231"/>
    </row>
    <row r="1244" spans="1:11" s="5" customFormat="1" ht="33" customHeight="1" x14ac:dyDescent="0.2">
      <c r="A1244" s="356" t="s">
        <v>735</v>
      </c>
      <c r="B1244" s="374"/>
      <c r="C1244" s="374"/>
      <c r="D1244" s="374"/>
      <c r="E1244" s="374"/>
      <c r="F1244" s="374"/>
      <c r="G1244" s="374"/>
      <c r="H1244" s="374"/>
      <c r="I1244" s="374"/>
      <c r="J1244" s="375"/>
      <c r="K1244" s="231"/>
    </row>
    <row r="1245" spans="1:11" ht="33" customHeight="1" x14ac:dyDescent="0.2">
      <c r="A1245" s="151">
        <f>ROW()-41</f>
        <v>1204</v>
      </c>
      <c r="B1245" s="54" t="s">
        <v>2404</v>
      </c>
      <c r="C1245" s="54" t="s">
        <v>735</v>
      </c>
      <c r="D1245" s="224" t="s">
        <v>978</v>
      </c>
      <c r="E1245" s="55" t="s">
        <v>192</v>
      </c>
      <c r="F1245" s="56">
        <v>334</v>
      </c>
      <c r="G1245" s="56">
        <v>682</v>
      </c>
      <c r="H1245" s="57" t="s">
        <v>4</v>
      </c>
      <c r="I1245" s="58" t="s">
        <v>53</v>
      </c>
      <c r="J1245" s="46"/>
    </row>
    <row r="1246" spans="1:11" ht="33" customHeight="1" x14ac:dyDescent="0.2">
      <c r="A1246" s="151">
        <f>ROW()-41</f>
        <v>1205</v>
      </c>
      <c r="B1246" s="54" t="s">
        <v>2405</v>
      </c>
      <c r="C1246" s="54" t="s">
        <v>735</v>
      </c>
      <c r="D1246" s="224">
        <v>2017.03</v>
      </c>
      <c r="E1246" s="55" t="s">
        <v>159</v>
      </c>
      <c r="F1246" s="56">
        <v>293</v>
      </c>
      <c r="G1246" s="56">
        <v>626</v>
      </c>
      <c r="H1246" s="57" t="s">
        <v>2406</v>
      </c>
      <c r="I1246" s="70" t="s">
        <v>53</v>
      </c>
      <c r="J1246" s="46"/>
    </row>
    <row r="1247" spans="1:11" s="5" customFormat="1" ht="33" customHeight="1" x14ac:dyDescent="0.2">
      <c r="A1247" s="356" t="s">
        <v>737</v>
      </c>
      <c r="B1247" s="372"/>
      <c r="C1247" s="372"/>
      <c r="D1247" s="372"/>
      <c r="E1247" s="372"/>
      <c r="F1247" s="372"/>
      <c r="G1247" s="372"/>
      <c r="H1247" s="372"/>
      <c r="I1247" s="372"/>
      <c r="J1247" s="373"/>
      <c r="K1247" s="231"/>
    </row>
    <row r="1248" spans="1:11" ht="33" customHeight="1" x14ac:dyDescent="0.2">
      <c r="A1248" s="151">
        <f>ROW()-42</f>
        <v>1206</v>
      </c>
      <c r="B1248" s="78" t="s">
        <v>2407</v>
      </c>
      <c r="C1248" s="54" t="s">
        <v>737</v>
      </c>
      <c r="D1248" s="224">
        <v>2017.08</v>
      </c>
      <c r="E1248" s="55" t="s">
        <v>82</v>
      </c>
      <c r="F1248" s="56">
        <v>155.68</v>
      </c>
      <c r="G1248" s="56">
        <v>307</v>
      </c>
      <c r="H1248" s="57" t="s">
        <v>2</v>
      </c>
      <c r="I1248" s="58" t="s">
        <v>53</v>
      </c>
      <c r="J1248" s="46"/>
    </row>
    <row r="1249" spans="1:11" s="5" customFormat="1" ht="33" customHeight="1" x14ac:dyDescent="0.2">
      <c r="A1249" s="356" t="s">
        <v>884</v>
      </c>
      <c r="B1249" s="372"/>
      <c r="C1249" s="372"/>
      <c r="D1249" s="372"/>
      <c r="E1249" s="372"/>
      <c r="F1249" s="372"/>
      <c r="G1249" s="372"/>
      <c r="H1249" s="372"/>
      <c r="I1249" s="372"/>
      <c r="J1249" s="373"/>
      <c r="K1249" s="231"/>
    </row>
    <row r="1250" spans="1:11" s="5" customFormat="1" ht="33" customHeight="1" x14ac:dyDescent="0.2">
      <c r="A1250" s="151">
        <f>ROW()-43</f>
        <v>1207</v>
      </c>
      <c r="B1250" s="54" t="s">
        <v>2408</v>
      </c>
      <c r="C1250" s="54" t="s">
        <v>2409</v>
      </c>
      <c r="D1250" s="224">
        <v>2018.03</v>
      </c>
      <c r="E1250" s="55" t="s">
        <v>2410</v>
      </c>
      <c r="F1250" s="56">
        <v>1971</v>
      </c>
      <c r="G1250" s="56">
        <v>4621</v>
      </c>
      <c r="H1250" s="57" t="s">
        <v>2</v>
      </c>
      <c r="I1250" s="58" t="s">
        <v>866</v>
      </c>
      <c r="J1250" s="46"/>
      <c r="K1250" s="231"/>
    </row>
    <row r="1251" spans="1:11" s="5" customFormat="1" ht="33" customHeight="1" x14ac:dyDescent="0.2">
      <c r="A1251" s="151">
        <f>ROW()-43</f>
        <v>1208</v>
      </c>
      <c r="B1251" s="54" t="s">
        <v>2411</v>
      </c>
      <c r="C1251" s="54" t="s">
        <v>884</v>
      </c>
      <c r="D1251" s="224">
        <v>2018.11</v>
      </c>
      <c r="E1251" s="55" t="s">
        <v>2412</v>
      </c>
      <c r="F1251" s="93">
        <v>2138</v>
      </c>
      <c r="G1251" s="93">
        <v>4596</v>
      </c>
      <c r="H1251" s="98" t="s">
        <v>2413</v>
      </c>
      <c r="I1251" s="94" t="s">
        <v>883</v>
      </c>
      <c r="J1251" s="46"/>
      <c r="K1251" s="231"/>
    </row>
    <row r="1252" spans="1:11" s="5" customFormat="1" ht="33" customHeight="1" x14ac:dyDescent="0.2">
      <c r="A1252" s="376" t="s">
        <v>533</v>
      </c>
      <c r="B1252" s="372"/>
      <c r="C1252" s="372"/>
      <c r="D1252" s="372"/>
      <c r="E1252" s="372"/>
      <c r="F1252" s="372"/>
      <c r="G1252" s="372"/>
      <c r="H1252" s="372"/>
      <c r="I1252" s="372"/>
      <c r="J1252" s="373"/>
      <c r="K1252" s="231"/>
    </row>
    <row r="1253" spans="1:11" s="5" customFormat="1" ht="33" customHeight="1" x14ac:dyDescent="0.2">
      <c r="A1253" s="228">
        <f>ROW()-44</f>
        <v>1209</v>
      </c>
      <c r="B1253" s="47" t="s">
        <v>51</v>
      </c>
      <c r="C1253" s="54" t="s">
        <v>727</v>
      </c>
      <c r="D1253" s="224">
        <v>2010.07</v>
      </c>
      <c r="E1253" s="48" t="s">
        <v>429</v>
      </c>
      <c r="F1253" s="49">
        <v>1385</v>
      </c>
      <c r="G1253" s="49">
        <v>2630</v>
      </c>
      <c r="H1253" s="50" t="s">
        <v>2</v>
      </c>
      <c r="I1253" s="51" t="s">
        <v>53</v>
      </c>
      <c r="J1253" s="27"/>
      <c r="K1253" s="231"/>
    </row>
    <row r="1254" spans="1:11" s="5" customFormat="1" ht="33" customHeight="1" x14ac:dyDescent="0.2">
      <c r="A1254" s="228">
        <f t="shared" ref="A1254:A1256" si="38">ROW()-44</f>
        <v>1210</v>
      </c>
      <c r="B1254" s="47" t="s">
        <v>2414</v>
      </c>
      <c r="C1254" s="54" t="s">
        <v>727</v>
      </c>
      <c r="D1254" s="224" t="s">
        <v>2415</v>
      </c>
      <c r="E1254" s="48" t="s">
        <v>380</v>
      </c>
      <c r="F1254" s="49">
        <v>136</v>
      </c>
      <c r="G1254" s="49">
        <v>200</v>
      </c>
      <c r="H1254" s="156" t="s">
        <v>4</v>
      </c>
      <c r="I1254" s="227" t="s">
        <v>53</v>
      </c>
      <c r="J1254" s="127"/>
      <c r="K1254" s="231"/>
    </row>
    <row r="1255" spans="1:11" s="5" customFormat="1" ht="33" customHeight="1" x14ac:dyDescent="0.2">
      <c r="A1255" s="228">
        <f t="shared" si="38"/>
        <v>1211</v>
      </c>
      <c r="B1255" s="78" t="s">
        <v>2416</v>
      </c>
      <c r="C1255" s="54" t="s">
        <v>533</v>
      </c>
      <c r="D1255" s="224">
        <v>2018.06</v>
      </c>
      <c r="E1255" s="55" t="s">
        <v>237</v>
      </c>
      <c r="F1255" s="56">
        <v>4007</v>
      </c>
      <c r="G1255" s="56">
        <v>9263</v>
      </c>
      <c r="H1255" s="57" t="s">
        <v>2</v>
      </c>
      <c r="I1255" s="58" t="s">
        <v>35</v>
      </c>
      <c r="J1255" s="46"/>
      <c r="K1255" s="231"/>
    </row>
    <row r="1256" spans="1:11" ht="33" customHeight="1" x14ac:dyDescent="0.2">
      <c r="A1256" s="228">
        <f t="shared" si="38"/>
        <v>1212</v>
      </c>
      <c r="B1256" s="47" t="s">
        <v>25</v>
      </c>
      <c r="C1256" s="47" t="s">
        <v>27</v>
      </c>
      <c r="D1256" s="223">
        <v>2005.09</v>
      </c>
      <c r="E1256" s="48" t="s">
        <v>359</v>
      </c>
      <c r="F1256" s="49">
        <v>4209</v>
      </c>
      <c r="G1256" s="49">
        <v>14192</v>
      </c>
      <c r="H1256" s="50" t="s">
        <v>5</v>
      </c>
      <c r="I1256" s="156" t="s">
        <v>53</v>
      </c>
      <c r="K1256" s="231"/>
    </row>
    <row r="1257" spans="1:11" s="5" customFormat="1" ht="33" customHeight="1" x14ac:dyDescent="0.2">
      <c r="A1257" s="356" t="s">
        <v>742</v>
      </c>
      <c r="B1257" s="372"/>
      <c r="C1257" s="372"/>
      <c r="D1257" s="372"/>
      <c r="E1257" s="372"/>
      <c r="F1257" s="372"/>
      <c r="G1257" s="372"/>
      <c r="H1257" s="372"/>
      <c r="I1257" s="372"/>
      <c r="J1257" s="373"/>
      <c r="K1257" s="231"/>
    </row>
    <row r="1258" spans="1:11" ht="33" customHeight="1" x14ac:dyDescent="0.2">
      <c r="A1258" s="329">
        <f>ROW()-45</f>
        <v>1213</v>
      </c>
      <c r="B1258" s="47" t="s">
        <v>37</v>
      </c>
      <c r="C1258" s="54" t="s">
        <v>890</v>
      </c>
      <c r="D1258" s="224">
        <v>2010.08</v>
      </c>
      <c r="E1258" s="48" t="s">
        <v>431</v>
      </c>
      <c r="F1258" s="49">
        <v>1506</v>
      </c>
      <c r="G1258" s="49">
        <v>2156</v>
      </c>
      <c r="H1258" s="50" t="s">
        <v>2</v>
      </c>
      <c r="I1258" s="156" t="s">
        <v>53</v>
      </c>
    </row>
    <row r="1259" spans="1:11" ht="33" customHeight="1" x14ac:dyDescent="0.2">
      <c r="A1259" s="329">
        <f t="shared" ref="A1259:A1292" si="39">ROW()-45</f>
        <v>1214</v>
      </c>
      <c r="B1259" s="47" t="s">
        <v>2417</v>
      </c>
      <c r="C1259" s="54" t="s">
        <v>890</v>
      </c>
      <c r="D1259" s="223">
        <v>2012.09</v>
      </c>
      <c r="E1259" s="48" t="s">
        <v>135</v>
      </c>
      <c r="F1259" s="49">
        <v>1243</v>
      </c>
      <c r="G1259" s="49">
        <v>2321</v>
      </c>
      <c r="H1259" s="50" t="s">
        <v>901</v>
      </c>
      <c r="I1259" s="156" t="s">
        <v>52</v>
      </c>
    </row>
    <row r="1260" spans="1:11" ht="33" customHeight="1" x14ac:dyDescent="0.2">
      <c r="A1260" s="329">
        <f t="shared" si="39"/>
        <v>1215</v>
      </c>
      <c r="B1260" s="47" t="s">
        <v>2418</v>
      </c>
      <c r="C1260" s="54" t="s">
        <v>2419</v>
      </c>
      <c r="D1260" s="223">
        <v>2012.09</v>
      </c>
      <c r="E1260" s="48" t="s">
        <v>302</v>
      </c>
      <c r="F1260" s="49">
        <v>348</v>
      </c>
      <c r="G1260" s="49">
        <v>1005</v>
      </c>
      <c r="H1260" s="50" t="s">
        <v>1143</v>
      </c>
      <c r="I1260" s="156" t="s">
        <v>53</v>
      </c>
      <c r="J1260" s="27" t="s">
        <v>2420</v>
      </c>
    </row>
    <row r="1261" spans="1:11" ht="33" customHeight="1" x14ac:dyDescent="0.2">
      <c r="A1261" s="329">
        <f t="shared" si="39"/>
        <v>1216</v>
      </c>
      <c r="B1261" s="28" t="s">
        <v>2421</v>
      </c>
      <c r="C1261" s="54" t="s">
        <v>890</v>
      </c>
      <c r="D1261" s="235">
        <v>2013.02</v>
      </c>
      <c r="E1261" s="23" t="s">
        <v>377</v>
      </c>
      <c r="F1261" s="24">
        <v>714</v>
      </c>
      <c r="G1261" s="24">
        <v>1172</v>
      </c>
      <c r="H1261" s="29" t="s">
        <v>1387</v>
      </c>
      <c r="I1261" s="26" t="s">
        <v>53</v>
      </c>
      <c r="K1261" s="1"/>
    </row>
    <row r="1262" spans="1:11" s="5" customFormat="1" ht="33" customHeight="1" x14ac:dyDescent="0.2">
      <c r="A1262" s="329">
        <f t="shared" si="39"/>
        <v>1217</v>
      </c>
      <c r="B1262" s="54" t="s">
        <v>2422</v>
      </c>
      <c r="C1262" s="54" t="s">
        <v>890</v>
      </c>
      <c r="D1262" s="223" t="s">
        <v>2423</v>
      </c>
      <c r="E1262" s="48" t="s">
        <v>279</v>
      </c>
      <c r="F1262" s="49">
        <v>927</v>
      </c>
      <c r="G1262" s="49">
        <v>2164</v>
      </c>
      <c r="H1262" s="50" t="s">
        <v>2424</v>
      </c>
      <c r="I1262" s="51" t="s">
        <v>53</v>
      </c>
      <c r="J1262" s="27"/>
      <c r="K1262" s="231"/>
    </row>
    <row r="1263" spans="1:11" s="5" customFormat="1" ht="33" customHeight="1" x14ac:dyDescent="0.2">
      <c r="A1263" s="329">
        <f t="shared" si="39"/>
        <v>1218</v>
      </c>
      <c r="B1263" s="330" t="s">
        <v>2425</v>
      </c>
      <c r="C1263" s="28" t="s">
        <v>890</v>
      </c>
      <c r="D1263" s="223">
        <v>2013.11</v>
      </c>
      <c r="E1263" s="48" t="s">
        <v>354</v>
      </c>
      <c r="F1263" s="49">
        <v>884</v>
      </c>
      <c r="G1263" s="49">
        <v>2055</v>
      </c>
      <c r="H1263" s="50" t="s">
        <v>1175</v>
      </c>
      <c r="I1263" s="51" t="s">
        <v>53</v>
      </c>
      <c r="J1263" s="27"/>
      <c r="K1263" s="231"/>
    </row>
    <row r="1264" spans="1:11" s="5" customFormat="1" ht="33" customHeight="1" x14ac:dyDescent="0.2">
      <c r="A1264" s="329">
        <f t="shared" si="39"/>
        <v>1219</v>
      </c>
      <c r="B1264" s="47" t="s">
        <v>2426</v>
      </c>
      <c r="C1264" s="28" t="s">
        <v>890</v>
      </c>
      <c r="D1264" s="223">
        <v>2013.12</v>
      </c>
      <c r="E1264" s="48" t="s">
        <v>278</v>
      </c>
      <c r="F1264" s="49">
        <v>856</v>
      </c>
      <c r="G1264" s="49">
        <v>3080</v>
      </c>
      <c r="H1264" s="50" t="s">
        <v>1175</v>
      </c>
      <c r="I1264" s="51" t="s">
        <v>53</v>
      </c>
      <c r="J1264" s="27" t="s">
        <v>2339</v>
      </c>
      <c r="K1264" s="231"/>
    </row>
    <row r="1265" spans="1:11" s="5" customFormat="1" ht="33" customHeight="1" x14ac:dyDescent="0.2">
      <c r="A1265" s="329">
        <f t="shared" si="39"/>
        <v>1220</v>
      </c>
      <c r="B1265" s="47" t="s">
        <v>2427</v>
      </c>
      <c r="C1265" s="54" t="s">
        <v>890</v>
      </c>
      <c r="D1265" s="224">
        <v>2014.09</v>
      </c>
      <c r="E1265" s="48" t="s">
        <v>296</v>
      </c>
      <c r="F1265" s="49">
        <v>620</v>
      </c>
      <c r="G1265" s="49">
        <v>1407</v>
      </c>
      <c r="H1265" s="50" t="s">
        <v>2424</v>
      </c>
      <c r="I1265" s="51" t="s">
        <v>53</v>
      </c>
      <c r="J1265" s="27"/>
      <c r="K1265" s="231"/>
    </row>
    <row r="1266" spans="1:11" s="5" customFormat="1" ht="33" customHeight="1" x14ac:dyDescent="0.2">
      <c r="A1266" s="329">
        <f t="shared" si="39"/>
        <v>1221</v>
      </c>
      <c r="B1266" s="47" t="s">
        <v>2428</v>
      </c>
      <c r="C1266" s="54" t="s">
        <v>890</v>
      </c>
      <c r="D1266" s="224" t="s">
        <v>2429</v>
      </c>
      <c r="E1266" s="48" t="s">
        <v>83</v>
      </c>
      <c r="F1266" s="49">
        <v>406</v>
      </c>
      <c r="G1266" s="49">
        <v>2469</v>
      </c>
      <c r="H1266" s="50" t="s">
        <v>2424</v>
      </c>
      <c r="I1266" s="51" t="s">
        <v>53</v>
      </c>
      <c r="J1266" s="27"/>
      <c r="K1266" s="231"/>
    </row>
    <row r="1267" spans="1:11" s="5" customFormat="1" ht="33" customHeight="1" x14ac:dyDescent="0.2">
      <c r="A1267" s="329">
        <f t="shared" si="39"/>
        <v>1222</v>
      </c>
      <c r="B1267" s="47" t="s">
        <v>2430</v>
      </c>
      <c r="C1267" s="28" t="s">
        <v>890</v>
      </c>
      <c r="D1267" s="224">
        <v>2014.11</v>
      </c>
      <c r="E1267" s="48" t="s">
        <v>136</v>
      </c>
      <c r="F1267" s="49">
        <v>935</v>
      </c>
      <c r="G1267" s="49">
        <v>2131</v>
      </c>
      <c r="H1267" s="50" t="s">
        <v>1096</v>
      </c>
      <c r="I1267" s="51" t="s">
        <v>53</v>
      </c>
      <c r="J1267" s="27"/>
      <c r="K1267" s="231"/>
    </row>
    <row r="1268" spans="1:11" s="5" customFormat="1" ht="33" customHeight="1" x14ac:dyDescent="0.2">
      <c r="A1268" s="329">
        <f t="shared" si="39"/>
        <v>1223</v>
      </c>
      <c r="B1268" s="54" t="s">
        <v>2431</v>
      </c>
      <c r="C1268" s="54" t="s">
        <v>890</v>
      </c>
      <c r="D1268" s="224">
        <v>2015.04</v>
      </c>
      <c r="E1268" s="55" t="s">
        <v>263</v>
      </c>
      <c r="F1268" s="56">
        <v>805</v>
      </c>
      <c r="G1268" s="56">
        <v>1697</v>
      </c>
      <c r="H1268" s="57" t="s">
        <v>2424</v>
      </c>
      <c r="I1268" s="58" t="s">
        <v>53</v>
      </c>
      <c r="J1268" s="46"/>
      <c r="K1268" s="231"/>
    </row>
    <row r="1269" spans="1:11" ht="33" customHeight="1" x14ac:dyDescent="0.2">
      <c r="A1269" s="329">
        <f t="shared" si="39"/>
        <v>1224</v>
      </c>
      <c r="B1269" s="54" t="s">
        <v>2432</v>
      </c>
      <c r="C1269" s="54" t="s">
        <v>890</v>
      </c>
      <c r="D1269" s="224">
        <v>2015.06</v>
      </c>
      <c r="E1269" s="59" t="s">
        <v>135</v>
      </c>
      <c r="F1269" s="60">
        <v>1749</v>
      </c>
      <c r="G1269" s="56">
        <v>3615</v>
      </c>
      <c r="H1269" s="57" t="s">
        <v>1216</v>
      </c>
      <c r="I1269" s="58" t="s">
        <v>53</v>
      </c>
      <c r="J1269" s="46"/>
    </row>
    <row r="1270" spans="1:11" ht="33" customHeight="1" x14ac:dyDescent="0.2">
      <c r="A1270" s="329">
        <f t="shared" si="39"/>
        <v>1225</v>
      </c>
      <c r="B1270" s="54" t="s">
        <v>2433</v>
      </c>
      <c r="C1270" s="54" t="s">
        <v>890</v>
      </c>
      <c r="D1270" s="224">
        <v>2015.08</v>
      </c>
      <c r="E1270" s="55" t="s">
        <v>289</v>
      </c>
      <c r="F1270" s="56">
        <v>1013</v>
      </c>
      <c r="G1270" s="56">
        <v>2042</v>
      </c>
      <c r="H1270" s="57" t="s">
        <v>2424</v>
      </c>
      <c r="I1270" s="58" t="s">
        <v>2434</v>
      </c>
      <c r="J1270" s="46"/>
    </row>
    <row r="1271" spans="1:11" ht="33" customHeight="1" x14ac:dyDescent="0.2">
      <c r="A1271" s="329">
        <f t="shared" si="39"/>
        <v>1226</v>
      </c>
      <c r="B1271" s="54" t="s">
        <v>2435</v>
      </c>
      <c r="C1271" s="54" t="s">
        <v>890</v>
      </c>
      <c r="D1271" s="224">
        <v>2015.09</v>
      </c>
      <c r="E1271" s="55" t="s">
        <v>83</v>
      </c>
      <c r="F1271" s="56">
        <v>778</v>
      </c>
      <c r="G1271" s="56">
        <v>1522</v>
      </c>
      <c r="H1271" s="57" t="s">
        <v>2424</v>
      </c>
      <c r="I1271" s="58" t="s">
        <v>53</v>
      </c>
      <c r="J1271" s="46"/>
    </row>
    <row r="1272" spans="1:11" ht="33" customHeight="1" x14ac:dyDescent="0.2">
      <c r="A1272" s="329">
        <f t="shared" si="39"/>
        <v>1227</v>
      </c>
      <c r="B1272" s="54" t="s">
        <v>2436</v>
      </c>
      <c r="C1272" s="54" t="s">
        <v>890</v>
      </c>
      <c r="D1272" s="224" t="s">
        <v>2437</v>
      </c>
      <c r="E1272" s="55" t="s">
        <v>145</v>
      </c>
      <c r="F1272" s="56">
        <v>350</v>
      </c>
      <c r="G1272" s="56">
        <v>634</v>
      </c>
      <c r="H1272" s="57" t="s">
        <v>2438</v>
      </c>
      <c r="I1272" s="58" t="s">
        <v>53</v>
      </c>
      <c r="J1272" s="45"/>
    </row>
    <row r="1273" spans="1:11" ht="33" customHeight="1" x14ac:dyDescent="0.2">
      <c r="A1273" s="329">
        <f t="shared" si="39"/>
        <v>1228</v>
      </c>
      <c r="B1273" s="54" t="s">
        <v>2439</v>
      </c>
      <c r="C1273" s="28" t="s">
        <v>890</v>
      </c>
      <c r="D1273" s="224">
        <v>2015.11</v>
      </c>
      <c r="E1273" s="55" t="s">
        <v>242</v>
      </c>
      <c r="F1273" s="56">
        <v>880</v>
      </c>
      <c r="G1273" s="56">
        <v>1933</v>
      </c>
      <c r="H1273" s="57" t="s">
        <v>2440</v>
      </c>
      <c r="I1273" s="58" t="s">
        <v>53</v>
      </c>
      <c r="J1273" s="46"/>
    </row>
    <row r="1274" spans="1:11" ht="33" customHeight="1" x14ac:dyDescent="0.2">
      <c r="A1274" s="329">
        <f t="shared" si="39"/>
        <v>1229</v>
      </c>
      <c r="B1274" s="54" t="s">
        <v>2441</v>
      </c>
      <c r="C1274" s="54" t="s">
        <v>890</v>
      </c>
      <c r="D1274" s="224">
        <v>2016.04</v>
      </c>
      <c r="E1274" s="55" t="s">
        <v>181</v>
      </c>
      <c r="F1274" s="56">
        <v>1098</v>
      </c>
      <c r="G1274" s="56">
        <v>2218</v>
      </c>
      <c r="H1274" s="57" t="s">
        <v>2424</v>
      </c>
      <c r="I1274" s="58" t="s">
        <v>53</v>
      </c>
      <c r="J1274" s="46"/>
    </row>
    <row r="1275" spans="1:11" ht="33" customHeight="1" x14ac:dyDescent="0.2">
      <c r="A1275" s="329">
        <f t="shared" si="39"/>
        <v>1230</v>
      </c>
      <c r="B1275" s="54" t="s">
        <v>2442</v>
      </c>
      <c r="C1275" s="54" t="s">
        <v>890</v>
      </c>
      <c r="D1275" s="224">
        <v>2016.07</v>
      </c>
      <c r="E1275" s="55" t="s">
        <v>191</v>
      </c>
      <c r="F1275" s="56">
        <v>750</v>
      </c>
      <c r="G1275" s="56">
        <v>1819</v>
      </c>
      <c r="H1275" s="57" t="s">
        <v>4</v>
      </c>
      <c r="I1275" s="58" t="s">
        <v>53</v>
      </c>
      <c r="J1275" s="46"/>
    </row>
    <row r="1276" spans="1:11" ht="33" customHeight="1" x14ac:dyDescent="0.2">
      <c r="A1276" s="329">
        <f t="shared" si="39"/>
        <v>1231</v>
      </c>
      <c r="B1276" s="54" t="s">
        <v>2443</v>
      </c>
      <c r="C1276" s="54" t="s">
        <v>742</v>
      </c>
      <c r="D1276" s="224">
        <v>2016.09</v>
      </c>
      <c r="E1276" s="55" t="s">
        <v>166</v>
      </c>
      <c r="F1276" s="56">
        <v>211</v>
      </c>
      <c r="G1276" s="56">
        <v>502</v>
      </c>
      <c r="H1276" s="57" t="s">
        <v>4</v>
      </c>
      <c r="I1276" s="58" t="s">
        <v>53</v>
      </c>
      <c r="J1276" s="46"/>
    </row>
    <row r="1277" spans="1:11" ht="33" customHeight="1" x14ac:dyDescent="0.2">
      <c r="A1277" s="329">
        <f t="shared" si="39"/>
        <v>1232</v>
      </c>
      <c r="B1277" s="54" t="s">
        <v>2444</v>
      </c>
      <c r="C1277" s="54" t="s">
        <v>890</v>
      </c>
      <c r="D1277" s="224" t="s">
        <v>978</v>
      </c>
      <c r="E1277" s="55" t="s">
        <v>195</v>
      </c>
      <c r="F1277" s="56">
        <v>675</v>
      </c>
      <c r="G1277" s="56">
        <v>1654</v>
      </c>
      <c r="H1277" s="57" t="s">
        <v>4</v>
      </c>
      <c r="I1277" s="58" t="s">
        <v>53</v>
      </c>
      <c r="J1277" s="46"/>
    </row>
    <row r="1278" spans="1:11" ht="33" customHeight="1" x14ac:dyDescent="0.2">
      <c r="A1278" s="329">
        <f t="shared" si="39"/>
        <v>1233</v>
      </c>
      <c r="B1278" s="54" t="s">
        <v>2445</v>
      </c>
      <c r="C1278" s="54" t="s">
        <v>890</v>
      </c>
      <c r="D1278" s="224">
        <v>2016.11</v>
      </c>
      <c r="E1278" s="55" t="s">
        <v>201</v>
      </c>
      <c r="F1278" s="67">
        <v>395</v>
      </c>
      <c r="G1278" s="68">
        <v>901</v>
      </c>
      <c r="H1278" s="69" t="s">
        <v>2446</v>
      </c>
      <c r="I1278" s="70" t="s">
        <v>53</v>
      </c>
      <c r="J1278" s="46"/>
    </row>
    <row r="1279" spans="1:11" ht="33" customHeight="1" x14ac:dyDescent="0.2">
      <c r="A1279" s="329">
        <f t="shared" si="39"/>
        <v>1234</v>
      </c>
      <c r="B1279" s="78" t="s">
        <v>2447</v>
      </c>
      <c r="C1279" s="54" t="s">
        <v>890</v>
      </c>
      <c r="D1279" s="224">
        <v>2017.06</v>
      </c>
      <c r="E1279" s="55" t="s">
        <v>122</v>
      </c>
      <c r="F1279" s="56">
        <v>186</v>
      </c>
      <c r="G1279" s="56">
        <v>377</v>
      </c>
      <c r="H1279" s="57" t="s">
        <v>4</v>
      </c>
      <c r="I1279" s="58" t="s">
        <v>53</v>
      </c>
      <c r="J1279" s="46"/>
    </row>
    <row r="1280" spans="1:11" s="5" customFormat="1" ht="33" customHeight="1" x14ac:dyDescent="0.2">
      <c r="A1280" s="329">
        <f t="shared" si="39"/>
        <v>1235</v>
      </c>
      <c r="B1280" s="78" t="s">
        <v>2448</v>
      </c>
      <c r="C1280" s="54" t="s">
        <v>890</v>
      </c>
      <c r="D1280" s="224">
        <v>2017.08</v>
      </c>
      <c r="E1280" s="55" t="s">
        <v>83</v>
      </c>
      <c r="F1280" s="56">
        <v>954</v>
      </c>
      <c r="G1280" s="56">
        <v>2177</v>
      </c>
      <c r="H1280" s="57" t="s">
        <v>4</v>
      </c>
      <c r="I1280" s="58" t="s">
        <v>53</v>
      </c>
      <c r="J1280" s="46"/>
      <c r="K1280" s="231"/>
    </row>
    <row r="1281" spans="1:11" s="5" customFormat="1" ht="33" customHeight="1" x14ac:dyDescent="0.2">
      <c r="A1281" s="329">
        <f t="shared" si="39"/>
        <v>1236</v>
      </c>
      <c r="B1281" s="78" t="s">
        <v>2449</v>
      </c>
      <c r="C1281" s="54" t="s">
        <v>890</v>
      </c>
      <c r="D1281" s="224">
        <v>2018.03</v>
      </c>
      <c r="E1281" s="55" t="s">
        <v>535</v>
      </c>
      <c r="F1281" s="56">
        <v>2613</v>
      </c>
      <c r="G1281" s="56">
        <v>6144</v>
      </c>
      <c r="H1281" s="57" t="s">
        <v>2</v>
      </c>
      <c r="I1281" s="58" t="s">
        <v>1578</v>
      </c>
      <c r="J1281" s="46"/>
      <c r="K1281" s="231"/>
    </row>
    <row r="1282" spans="1:11" s="5" customFormat="1" ht="33" customHeight="1" x14ac:dyDescent="0.2">
      <c r="A1282" s="329">
        <f t="shared" si="39"/>
        <v>1237</v>
      </c>
      <c r="B1282" s="78" t="s">
        <v>2450</v>
      </c>
      <c r="C1282" s="54" t="s">
        <v>2419</v>
      </c>
      <c r="D1282" s="224">
        <v>2018.03</v>
      </c>
      <c r="E1282" s="55" t="s">
        <v>250</v>
      </c>
      <c r="F1282" s="56">
        <v>382</v>
      </c>
      <c r="G1282" s="56">
        <v>993</v>
      </c>
      <c r="H1282" s="57" t="s">
        <v>4</v>
      </c>
      <c r="I1282" s="58" t="s">
        <v>1578</v>
      </c>
      <c r="J1282" s="46"/>
      <c r="K1282" s="231"/>
    </row>
    <row r="1283" spans="1:11" s="5" customFormat="1" ht="33" customHeight="1" x14ac:dyDescent="0.2">
      <c r="A1283" s="329">
        <f t="shared" si="39"/>
        <v>1238</v>
      </c>
      <c r="B1283" s="54" t="s">
        <v>2451</v>
      </c>
      <c r="C1283" s="28" t="s">
        <v>890</v>
      </c>
      <c r="D1283" s="224">
        <v>2018.04</v>
      </c>
      <c r="E1283" s="88" t="s">
        <v>545</v>
      </c>
      <c r="F1283" s="56">
        <v>618</v>
      </c>
      <c r="G1283" s="56">
        <v>1396</v>
      </c>
      <c r="H1283" s="57" t="s">
        <v>4</v>
      </c>
      <c r="I1283" s="58" t="s">
        <v>1578</v>
      </c>
      <c r="J1283" s="46"/>
      <c r="K1283" s="231"/>
    </row>
    <row r="1284" spans="1:11" s="5" customFormat="1" ht="33" customHeight="1" x14ac:dyDescent="0.2">
      <c r="A1284" s="329">
        <f t="shared" si="39"/>
        <v>1239</v>
      </c>
      <c r="B1284" s="78" t="s">
        <v>2452</v>
      </c>
      <c r="C1284" s="28" t="s">
        <v>890</v>
      </c>
      <c r="D1284" s="224">
        <v>2018.06</v>
      </c>
      <c r="E1284" s="55" t="s">
        <v>181</v>
      </c>
      <c r="F1284" s="56">
        <v>796</v>
      </c>
      <c r="G1284" s="56">
        <v>1605</v>
      </c>
      <c r="H1284" s="57" t="s">
        <v>2</v>
      </c>
      <c r="I1284" s="58" t="s">
        <v>35</v>
      </c>
      <c r="J1284" s="46"/>
      <c r="K1284" s="231"/>
    </row>
    <row r="1285" spans="1:11" s="5" customFormat="1" ht="33" customHeight="1" x14ac:dyDescent="0.2">
      <c r="A1285" s="329">
        <f t="shared" si="39"/>
        <v>1240</v>
      </c>
      <c r="B1285" s="54" t="s">
        <v>2453</v>
      </c>
      <c r="C1285" s="28" t="s">
        <v>890</v>
      </c>
      <c r="D1285" s="224" t="s">
        <v>562</v>
      </c>
      <c r="E1285" s="88" t="s">
        <v>2454</v>
      </c>
      <c r="F1285" s="56">
        <v>1454</v>
      </c>
      <c r="G1285" s="56">
        <v>3175</v>
      </c>
      <c r="H1285" s="57" t="s">
        <v>938</v>
      </c>
      <c r="I1285" s="58" t="s">
        <v>1578</v>
      </c>
      <c r="J1285" s="46"/>
      <c r="K1285" s="231"/>
    </row>
    <row r="1286" spans="1:11" s="5" customFormat="1" ht="33" customHeight="1" x14ac:dyDescent="0.2">
      <c r="A1286" s="329">
        <f t="shared" si="39"/>
        <v>1241</v>
      </c>
      <c r="B1286" s="54" t="s">
        <v>2455</v>
      </c>
      <c r="C1286" s="28" t="s">
        <v>890</v>
      </c>
      <c r="D1286" s="224" t="s">
        <v>562</v>
      </c>
      <c r="E1286" s="81" t="s">
        <v>2456</v>
      </c>
      <c r="F1286" s="56">
        <v>279</v>
      </c>
      <c r="G1286" s="56">
        <v>810</v>
      </c>
      <c r="H1286" s="57" t="s">
        <v>2446</v>
      </c>
      <c r="I1286" s="58" t="s">
        <v>1578</v>
      </c>
      <c r="J1286" s="46"/>
      <c r="K1286" s="231"/>
    </row>
    <row r="1287" spans="1:11" s="5" customFormat="1" ht="33" customHeight="1" x14ac:dyDescent="0.2">
      <c r="A1287" s="329">
        <f t="shared" si="39"/>
        <v>1242</v>
      </c>
      <c r="B1287" s="54" t="s">
        <v>2457</v>
      </c>
      <c r="C1287" s="54" t="s">
        <v>890</v>
      </c>
      <c r="D1287" s="224" t="s">
        <v>562</v>
      </c>
      <c r="E1287" s="55" t="s">
        <v>642</v>
      </c>
      <c r="F1287" s="93">
        <v>319</v>
      </c>
      <c r="G1287" s="93">
        <v>709</v>
      </c>
      <c r="H1287" s="57" t="s">
        <v>1505</v>
      </c>
      <c r="I1287" s="94" t="s">
        <v>1085</v>
      </c>
      <c r="J1287" s="46"/>
      <c r="K1287" s="231"/>
    </row>
    <row r="1288" spans="1:11" s="5" customFormat="1" ht="33" customHeight="1" x14ac:dyDescent="0.2">
      <c r="A1288" s="329">
        <f t="shared" si="39"/>
        <v>1243</v>
      </c>
      <c r="B1288" s="54" t="s">
        <v>636</v>
      </c>
      <c r="C1288" s="54" t="s">
        <v>890</v>
      </c>
      <c r="D1288" s="224">
        <v>2019.05</v>
      </c>
      <c r="E1288" s="96" t="s">
        <v>630</v>
      </c>
      <c r="F1288" s="56">
        <v>1413</v>
      </c>
      <c r="G1288" s="56">
        <v>3040</v>
      </c>
      <c r="H1288" s="183" t="s">
        <v>2424</v>
      </c>
      <c r="I1288" s="94" t="s">
        <v>618</v>
      </c>
      <c r="J1288" s="27"/>
      <c r="K1288" s="231"/>
    </row>
    <row r="1289" spans="1:11" s="5" customFormat="1" ht="33" customHeight="1" x14ac:dyDescent="0.2">
      <c r="A1289" s="329">
        <f t="shared" si="39"/>
        <v>1244</v>
      </c>
      <c r="B1289" s="54" t="s">
        <v>2458</v>
      </c>
      <c r="C1289" s="54" t="s">
        <v>890</v>
      </c>
      <c r="D1289" s="224">
        <v>2020.01</v>
      </c>
      <c r="E1289" s="96" t="s">
        <v>705</v>
      </c>
      <c r="F1289" s="56">
        <v>1810</v>
      </c>
      <c r="G1289" s="56">
        <v>3726</v>
      </c>
      <c r="H1289" s="98" t="s">
        <v>43</v>
      </c>
      <c r="I1289" s="94" t="s">
        <v>53</v>
      </c>
      <c r="J1289" s="27"/>
      <c r="K1289" s="231"/>
    </row>
    <row r="1290" spans="1:11" s="5" customFormat="1" ht="33" customHeight="1" x14ac:dyDescent="0.2">
      <c r="A1290" s="329">
        <f t="shared" si="39"/>
        <v>1245</v>
      </c>
      <c r="B1290" s="216" t="s">
        <v>2459</v>
      </c>
      <c r="C1290" s="22" t="s">
        <v>2460</v>
      </c>
      <c r="D1290" s="223">
        <v>2020.07</v>
      </c>
      <c r="E1290" s="48" t="s">
        <v>621</v>
      </c>
      <c r="F1290" s="49">
        <v>698</v>
      </c>
      <c r="G1290" s="137">
        <v>1538</v>
      </c>
      <c r="H1290" s="98" t="s">
        <v>1478</v>
      </c>
      <c r="I1290" s="138" t="s">
        <v>53</v>
      </c>
      <c r="J1290" s="27"/>
      <c r="K1290" s="231"/>
    </row>
    <row r="1291" spans="1:11" ht="33" customHeight="1" x14ac:dyDescent="0.2">
      <c r="A1291" s="329">
        <f t="shared" si="39"/>
        <v>1246</v>
      </c>
      <c r="B1291" s="54" t="s">
        <v>2461</v>
      </c>
      <c r="C1291" s="54" t="s">
        <v>2460</v>
      </c>
      <c r="D1291" s="224">
        <v>2020.08</v>
      </c>
      <c r="E1291" s="55" t="s">
        <v>644</v>
      </c>
      <c r="F1291" s="56">
        <v>673</v>
      </c>
      <c r="G1291" s="56">
        <v>1502</v>
      </c>
      <c r="H1291" s="57" t="s">
        <v>43</v>
      </c>
      <c r="I1291" s="58" t="s">
        <v>53</v>
      </c>
      <c r="J1291" s="46"/>
    </row>
    <row r="1292" spans="1:11" ht="33" customHeight="1" x14ac:dyDescent="0.2">
      <c r="A1292" s="329">
        <f t="shared" si="39"/>
        <v>1247</v>
      </c>
      <c r="B1292" s="47" t="s">
        <v>808</v>
      </c>
      <c r="C1292" s="22" t="s">
        <v>809</v>
      </c>
      <c r="D1292" s="223">
        <v>2020.09</v>
      </c>
      <c r="E1292" s="48" t="s">
        <v>810</v>
      </c>
      <c r="F1292" s="49">
        <v>1296</v>
      </c>
      <c r="G1292" s="49">
        <v>3338</v>
      </c>
      <c r="H1292" s="98" t="s">
        <v>54</v>
      </c>
      <c r="I1292" s="51" t="s">
        <v>675</v>
      </c>
    </row>
    <row r="1293" spans="1:11" s="5" customFormat="1" ht="33" customHeight="1" x14ac:dyDescent="0.2">
      <c r="A1293" s="356" t="s">
        <v>2462</v>
      </c>
      <c r="B1293" s="372"/>
      <c r="C1293" s="372"/>
      <c r="D1293" s="372"/>
      <c r="E1293" s="372"/>
      <c r="F1293" s="372"/>
      <c r="G1293" s="372"/>
      <c r="H1293" s="372"/>
      <c r="I1293" s="372"/>
      <c r="J1293" s="373"/>
      <c r="K1293" s="231"/>
    </row>
    <row r="1294" spans="1:11" s="5" customFormat="1" ht="33" customHeight="1" x14ac:dyDescent="0.2">
      <c r="A1294" s="228">
        <f>ROW()-46</f>
        <v>1248</v>
      </c>
      <c r="B1294" s="47" t="s">
        <v>2463</v>
      </c>
      <c r="C1294" s="47" t="s">
        <v>21</v>
      </c>
      <c r="D1294" s="223">
        <v>2002.12</v>
      </c>
      <c r="E1294" s="131" t="s">
        <v>120</v>
      </c>
      <c r="F1294" s="132">
        <v>2997</v>
      </c>
      <c r="G1294" s="49">
        <v>4105</v>
      </c>
      <c r="H1294" s="156" t="s">
        <v>2</v>
      </c>
      <c r="I1294" s="51" t="s">
        <v>53</v>
      </c>
      <c r="J1294" s="27"/>
      <c r="K1294" s="231"/>
    </row>
    <row r="1295" spans="1:11" s="5" customFormat="1" ht="33" customHeight="1" x14ac:dyDescent="0.2">
      <c r="A1295" s="228">
        <f t="shared" ref="A1295:A1358" si="40">ROW()-46</f>
        <v>1249</v>
      </c>
      <c r="B1295" s="47" t="s">
        <v>2464</v>
      </c>
      <c r="C1295" s="47" t="s">
        <v>21</v>
      </c>
      <c r="D1295" s="223">
        <v>2003.04</v>
      </c>
      <c r="E1295" s="48" t="s">
        <v>86</v>
      </c>
      <c r="F1295" s="49">
        <v>3375</v>
      </c>
      <c r="G1295" s="49">
        <v>3526</v>
      </c>
      <c r="H1295" s="156" t="s">
        <v>2</v>
      </c>
      <c r="I1295" s="51" t="s">
        <v>53</v>
      </c>
      <c r="J1295" s="27"/>
      <c r="K1295" s="231"/>
    </row>
    <row r="1296" spans="1:11" s="5" customFormat="1" ht="33" customHeight="1" x14ac:dyDescent="0.2">
      <c r="A1296" s="228">
        <f t="shared" si="40"/>
        <v>1250</v>
      </c>
      <c r="B1296" s="47" t="s">
        <v>2465</v>
      </c>
      <c r="C1296" s="47" t="s">
        <v>21</v>
      </c>
      <c r="D1296" s="223">
        <v>2004.04</v>
      </c>
      <c r="E1296" s="48" t="s">
        <v>86</v>
      </c>
      <c r="F1296" s="49">
        <v>1219</v>
      </c>
      <c r="G1296" s="49">
        <v>447</v>
      </c>
      <c r="H1296" s="50" t="s">
        <v>2</v>
      </c>
      <c r="I1296" s="51" t="s">
        <v>53</v>
      </c>
      <c r="J1296" s="27"/>
      <c r="K1296" s="231"/>
    </row>
    <row r="1297" spans="1:11" s="5" customFormat="1" ht="33" customHeight="1" x14ac:dyDescent="0.2">
      <c r="A1297" s="228">
        <f t="shared" si="40"/>
        <v>1251</v>
      </c>
      <c r="B1297" s="47" t="s">
        <v>2466</v>
      </c>
      <c r="C1297" s="47" t="s">
        <v>21</v>
      </c>
      <c r="D1297" s="223">
        <v>2005.03</v>
      </c>
      <c r="E1297" s="48" t="s">
        <v>487</v>
      </c>
      <c r="F1297" s="49">
        <v>2954</v>
      </c>
      <c r="G1297" s="49">
        <v>4100</v>
      </c>
      <c r="H1297" s="156" t="s">
        <v>2</v>
      </c>
      <c r="I1297" s="51" t="s">
        <v>53</v>
      </c>
      <c r="J1297" s="27"/>
      <c r="K1297" s="231"/>
    </row>
    <row r="1298" spans="1:11" s="5" customFormat="1" ht="33" customHeight="1" x14ac:dyDescent="0.2">
      <c r="A1298" s="228">
        <f t="shared" si="40"/>
        <v>1252</v>
      </c>
      <c r="B1298" s="47" t="s">
        <v>2467</v>
      </c>
      <c r="C1298" s="47" t="s">
        <v>21</v>
      </c>
      <c r="D1298" s="223">
        <v>2005.09</v>
      </c>
      <c r="E1298" s="48" t="s">
        <v>86</v>
      </c>
      <c r="F1298" s="49">
        <v>6941</v>
      </c>
      <c r="G1298" s="49">
        <v>10070</v>
      </c>
      <c r="H1298" s="50" t="s">
        <v>2</v>
      </c>
      <c r="I1298" s="51" t="s">
        <v>53</v>
      </c>
      <c r="J1298" s="27"/>
      <c r="K1298" s="231"/>
    </row>
    <row r="1299" spans="1:11" s="5" customFormat="1" ht="33" customHeight="1" x14ac:dyDescent="0.2">
      <c r="A1299" s="228">
        <f t="shared" si="40"/>
        <v>1253</v>
      </c>
      <c r="B1299" s="47" t="s">
        <v>6</v>
      </c>
      <c r="C1299" s="47" t="s">
        <v>21</v>
      </c>
      <c r="D1299" s="223">
        <v>2006.04</v>
      </c>
      <c r="E1299" s="48" t="s">
        <v>489</v>
      </c>
      <c r="F1299" s="49">
        <v>396</v>
      </c>
      <c r="G1299" s="49">
        <v>434</v>
      </c>
      <c r="H1299" s="50" t="s">
        <v>2</v>
      </c>
      <c r="I1299" s="51" t="s">
        <v>53</v>
      </c>
      <c r="J1299" s="27"/>
      <c r="K1299" s="231"/>
    </row>
    <row r="1300" spans="1:11" s="5" customFormat="1" ht="33" customHeight="1" x14ac:dyDescent="0.2">
      <c r="A1300" s="228">
        <f t="shared" si="40"/>
        <v>1254</v>
      </c>
      <c r="B1300" s="47" t="s">
        <v>8</v>
      </c>
      <c r="C1300" s="22" t="s">
        <v>21</v>
      </c>
      <c r="D1300" s="223">
        <v>2006.04</v>
      </c>
      <c r="E1300" s="48" t="s">
        <v>135</v>
      </c>
      <c r="F1300" s="49">
        <v>1360</v>
      </c>
      <c r="G1300" s="49">
        <v>2601</v>
      </c>
      <c r="H1300" s="50" t="s">
        <v>2</v>
      </c>
      <c r="I1300" s="51" t="s">
        <v>53</v>
      </c>
      <c r="J1300" s="27"/>
      <c r="K1300" s="231"/>
    </row>
    <row r="1301" spans="1:11" s="5" customFormat="1" ht="33" customHeight="1" x14ac:dyDescent="0.2">
      <c r="A1301" s="228">
        <f t="shared" si="40"/>
        <v>1255</v>
      </c>
      <c r="B1301" s="47" t="s">
        <v>7</v>
      </c>
      <c r="C1301" s="47" t="s">
        <v>21</v>
      </c>
      <c r="D1301" s="223">
        <v>2006.07</v>
      </c>
      <c r="E1301" s="48" t="s">
        <v>491</v>
      </c>
      <c r="F1301" s="49">
        <v>2660</v>
      </c>
      <c r="G1301" s="49">
        <v>3164</v>
      </c>
      <c r="H1301" s="50" t="s">
        <v>2</v>
      </c>
      <c r="I1301" s="51" t="s">
        <v>53</v>
      </c>
      <c r="J1301" s="27"/>
      <c r="K1301" s="231"/>
    </row>
    <row r="1302" spans="1:11" s="5" customFormat="1" ht="33" customHeight="1" x14ac:dyDescent="0.2">
      <c r="A1302" s="228">
        <f t="shared" si="40"/>
        <v>1256</v>
      </c>
      <c r="B1302" s="47" t="s">
        <v>2468</v>
      </c>
      <c r="C1302" s="22" t="s">
        <v>21</v>
      </c>
      <c r="D1302" s="223">
        <v>2006.09</v>
      </c>
      <c r="E1302" s="48" t="s">
        <v>86</v>
      </c>
      <c r="F1302" s="49">
        <v>5766</v>
      </c>
      <c r="G1302" s="49">
        <v>12129</v>
      </c>
      <c r="H1302" s="50" t="s">
        <v>2</v>
      </c>
      <c r="I1302" s="51" t="s">
        <v>53</v>
      </c>
      <c r="J1302" s="27"/>
      <c r="K1302" s="231"/>
    </row>
    <row r="1303" spans="1:11" ht="33" customHeight="1" x14ac:dyDescent="0.2">
      <c r="A1303" s="228">
        <f t="shared" si="40"/>
        <v>1257</v>
      </c>
      <c r="B1303" s="47" t="s">
        <v>2469</v>
      </c>
      <c r="C1303" s="47" t="s">
        <v>21</v>
      </c>
      <c r="D1303" s="223">
        <v>2006.09</v>
      </c>
      <c r="E1303" s="48" t="s">
        <v>86</v>
      </c>
      <c r="F1303" s="49">
        <v>971</v>
      </c>
      <c r="G1303" s="49">
        <v>889</v>
      </c>
      <c r="H1303" s="50" t="s">
        <v>2</v>
      </c>
      <c r="I1303" s="51" t="s">
        <v>53</v>
      </c>
    </row>
    <row r="1304" spans="1:11" ht="33" customHeight="1" x14ac:dyDescent="0.2">
      <c r="A1304" s="228">
        <f t="shared" si="40"/>
        <v>1258</v>
      </c>
      <c r="B1304" s="54" t="s">
        <v>2470</v>
      </c>
      <c r="C1304" s="54" t="s">
        <v>21</v>
      </c>
      <c r="D1304" s="224">
        <v>2007.06</v>
      </c>
      <c r="E1304" s="55" t="s">
        <v>489</v>
      </c>
      <c r="F1304" s="56">
        <v>3275</v>
      </c>
      <c r="G1304" s="56">
        <v>3872</v>
      </c>
      <c r="H1304" s="199" t="s">
        <v>2</v>
      </c>
      <c r="I1304" s="51" t="s">
        <v>53</v>
      </c>
      <c r="J1304" s="46"/>
    </row>
    <row r="1305" spans="1:11" ht="33" customHeight="1" x14ac:dyDescent="0.2">
      <c r="A1305" s="228">
        <f t="shared" si="40"/>
        <v>1259</v>
      </c>
      <c r="B1305" s="54" t="s">
        <v>9</v>
      </c>
      <c r="C1305" s="54" t="s">
        <v>21</v>
      </c>
      <c r="D1305" s="224">
        <v>2007.07</v>
      </c>
      <c r="E1305" s="55" t="s">
        <v>348</v>
      </c>
      <c r="F1305" s="56">
        <v>3753</v>
      </c>
      <c r="G1305" s="56">
        <v>4225</v>
      </c>
      <c r="H1305" s="199" t="s">
        <v>2</v>
      </c>
      <c r="I1305" s="58" t="s">
        <v>53</v>
      </c>
      <c r="J1305" s="46"/>
    </row>
    <row r="1306" spans="1:11" ht="33" customHeight="1" x14ac:dyDescent="0.2">
      <c r="A1306" s="228">
        <f t="shared" si="40"/>
        <v>1260</v>
      </c>
      <c r="B1306" s="47" t="s">
        <v>2471</v>
      </c>
      <c r="C1306" s="54" t="s">
        <v>21</v>
      </c>
      <c r="D1306" s="224">
        <v>2008.05</v>
      </c>
      <c r="E1306" s="55" t="s">
        <v>460</v>
      </c>
      <c r="F1306" s="56">
        <v>1626</v>
      </c>
      <c r="G1306" s="56">
        <v>2925</v>
      </c>
      <c r="H1306" s="199" t="s">
        <v>2</v>
      </c>
      <c r="I1306" s="58" t="s">
        <v>53</v>
      </c>
    </row>
    <row r="1307" spans="1:11" ht="33" customHeight="1" x14ac:dyDescent="0.2">
      <c r="A1307" s="228">
        <f t="shared" si="40"/>
        <v>1261</v>
      </c>
      <c r="B1307" s="47" t="s">
        <v>2472</v>
      </c>
      <c r="C1307" s="54" t="s">
        <v>21</v>
      </c>
      <c r="D1307" s="224">
        <v>2008.07</v>
      </c>
      <c r="E1307" s="48" t="s">
        <v>461</v>
      </c>
      <c r="F1307" s="49">
        <v>1257</v>
      </c>
      <c r="G1307" s="49">
        <v>2339</v>
      </c>
      <c r="H1307" s="50" t="s">
        <v>43</v>
      </c>
      <c r="I1307" s="51" t="s">
        <v>53</v>
      </c>
    </row>
    <row r="1308" spans="1:11" ht="33" customHeight="1" x14ac:dyDescent="0.2">
      <c r="A1308" s="228">
        <f t="shared" si="40"/>
        <v>1262</v>
      </c>
      <c r="B1308" s="47" t="s">
        <v>2473</v>
      </c>
      <c r="C1308" s="54" t="s">
        <v>2462</v>
      </c>
      <c r="D1308" s="224">
        <v>2008.07</v>
      </c>
      <c r="E1308" s="55" t="s">
        <v>462</v>
      </c>
      <c r="F1308" s="56">
        <v>1342</v>
      </c>
      <c r="G1308" s="56">
        <v>2356</v>
      </c>
      <c r="H1308" s="57" t="s">
        <v>901</v>
      </c>
      <c r="I1308" s="58" t="s">
        <v>53</v>
      </c>
    </row>
    <row r="1309" spans="1:11" s="5" customFormat="1" ht="33" customHeight="1" x14ac:dyDescent="0.2">
      <c r="A1309" s="228">
        <f t="shared" si="40"/>
        <v>1263</v>
      </c>
      <c r="B1309" s="47" t="s">
        <v>2474</v>
      </c>
      <c r="C1309" s="28" t="s">
        <v>21</v>
      </c>
      <c r="D1309" s="224">
        <v>2008.08</v>
      </c>
      <c r="E1309" s="55" t="s">
        <v>107</v>
      </c>
      <c r="F1309" s="56">
        <v>3721</v>
      </c>
      <c r="G1309" s="56">
        <v>5865</v>
      </c>
      <c r="H1309" s="199" t="s">
        <v>901</v>
      </c>
      <c r="I1309" s="58" t="s">
        <v>53</v>
      </c>
      <c r="J1309" s="27"/>
      <c r="K1309" s="231"/>
    </row>
    <row r="1310" spans="1:11" s="5" customFormat="1" ht="33" customHeight="1" x14ac:dyDescent="0.2">
      <c r="A1310" s="228">
        <f t="shared" si="40"/>
        <v>1264</v>
      </c>
      <c r="B1310" s="47" t="s">
        <v>2475</v>
      </c>
      <c r="C1310" s="28" t="s">
        <v>21</v>
      </c>
      <c r="D1310" s="223">
        <v>2009.03</v>
      </c>
      <c r="E1310" s="48" t="s">
        <v>465</v>
      </c>
      <c r="F1310" s="49">
        <v>2488</v>
      </c>
      <c r="G1310" s="49">
        <v>5193</v>
      </c>
      <c r="H1310" s="156" t="s">
        <v>2</v>
      </c>
      <c r="I1310" s="51" t="s">
        <v>53</v>
      </c>
      <c r="J1310" s="27"/>
      <c r="K1310" s="231"/>
    </row>
    <row r="1311" spans="1:11" s="5" customFormat="1" ht="33" customHeight="1" x14ac:dyDescent="0.2">
      <c r="A1311" s="228">
        <f t="shared" si="40"/>
        <v>1265</v>
      </c>
      <c r="B1311" s="47" t="s">
        <v>2476</v>
      </c>
      <c r="C1311" s="54" t="s">
        <v>2477</v>
      </c>
      <c r="D1311" s="223">
        <v>2009.04</v>
      </c>
      <c r="E1311" s="48" t="s">
        <v>466</v>
      </c>
      <c r="F1311" s="49">
        <v>16260</v>
      </c>
      <c r="G1311" s="49">
        <v>31067</v>
      </c>
      <c r="H1311" s="156" t="s">
        <v>2</v>
      </c>
      <c r="I1311" s="51" t="s">
        <v>53</v>
      </c>
      <c r="J1311" s="27"/>
      <c r="K1311" s="231"/>
    </row>
    <row r="1312" spans="1:11" s="5" customFormat="1" ht="33" customHeight="1" x14ac:dyDescent="0.2">
      <c r="A1312" s="228">
        <f t="shared" si="40"/>
        <v>1266</v>
      </c>
      <c r="B1312" s="47" t="s">
        <v>2478</v>
      </c>
      <c r="C1312" s="130" t="s">
        <v>2477</v>
      </c>
      <c r="D1312" s="224">
        <v>2009.04</v>
      </c>
      <c r="E1312" s="48" t="s">
        <v>467</v>
      </c>
      <c r="F1312" s="49">
        <v>8989</v>
      </c>
      <c r="G1312" s="49">
        <v>17618</v>
      </c>
      <c r="H1312" s="156" t="s">
        <v>2</v>
      </c>
      <c r="I1312" s="51" t="s">
        <v>53</v>
      </c>
      <c r="J1312" s="27"/>
      <c r="K1312" s="231"/>
    </row>
    <row r="1313" spans="1:11" s="5" customFormat="1" ht="33" customHeight="1" x14ac:dyDescent="0.2">
      <c r="A1313" s="228">
        <f t="shared" si="40"/>
        <v>1267</v>
      </c>
      <c r="B1313" s="47" t="s">
        <v>2479</v>
      </c>
      <c r="C1313" s="28" t="s">
        <v>2477</v>
      </c>
      <c r="D1313" s="224">
        <v>2009.07</v>
      </c>
      <c r="E1313" s="48" t="s">
        <v>367</v>
      </c>
      <c r="F1313" s="49">
        <v>2698</v>
      </c>
      <c r="G1313" s="49">
        <v>6252</v>
      </c>
      <c r="H1313" s="156" t="s">
        <v>4</v>
      </c>
      <c r="I1313" s="51" t="s">
        <v>53</v>
      </c>
      <c r="J1313" s="27"/>
      <c r="K1313" s="231"/>
    </row>
    <row r="1314" spans="1:11" s="5" customFormat="1" ht="33" customHeight="1" x14ac:dyDescent="0.2">
      <c r="A1314" s="228">
        <f t="shared" si="40"/>
        <v>1268</v>
      </c>
      <c r="B1314" s="47" t="s">
        <v>2480</v>
      </c>
      <c r="C1314" s="28" t="s">
        <v>21</v>
      </c>
      <c r="D1314" s="224">
        <v>2009.08</v>
      </c>
      <c r="E1314" s="48" t="s">
        <v>471</v>
      </c>
      <c r="F1314" s="49">
        <v>4718</v>
      </c>
      <c r="G1314" s="49">
        <v>10496</v>
      </c>
      <c r="H1314" s="57" t="s">
        <v>2</v>
      </c>
      <c r="I1314" s="51" t="s">
        <v>53</v>
      </c>
      <c r="J1314" s="27"/>
      <c r="K1314" s="231"/>
    </row>
    <row r="1315" spans="1:11" s="5" customFormat="1" ht="33" customHeight="1" x14ac:dyDescent="0.2">
      <c r="A1315" s="228">
        <f t="shared" si="40"/>
        <v>1269</v>
      </c>
      <c r="B1315" s="47" t="s">
        <v>2481</v>
      </c>
      <c r="C1315" s="28" t="s">
        <v>21</v>
      </c>
      <c r="D1315" s="224">
        <v>2009.08</v>
      </c>
      <c r="E1315" s="48" t="s">
        <v>103</v>
      </c>
      <c r="F1315" s="49">
        <v>3761</v>
      </c>
      <c r="G1315" s="49">
        <v>10248</v>
      </c>
      <c r="H1315" s="156" t="s">
        <v>4</v>
      </c>
      <c r="I1315" s="51" t="s">
        <v>53</v>
      </c>
      <c r="J1315" s="27"/>
      <c r="K1315" s="231"/>
    </row>
    <row r="1316" spans="1:11" s="5" customFormat="1" ht="33" customHeight="1" x14ac:dyDescent="0.2">
      <c r="A1316" s="228">
        <f t="shared" si="40"/>
        <v>1270</v>
      </c>
      <c r="B1316" s="47" t="s">
        <v>2482</v>
      </c>
      <c r="C1316" s="47" t="s">
        <v>892</v>
      </c>
      <c r="D1316" s="223" t="s">
        <v>2483</v>
      </c>
      <c r="E1316" s="48" t="s">
        <v>473</v>
      </c>
      <c r="F1316" s="49">
        <v>21734</v>
      </c>
      <c r="G1316" s="49">
        <v>60066</v>
      </c>
      <c r="H1316" s="156" t="s">
        <v>4</v>
      </c>
      <c r="I1316" s="51" t="s">
        <v>53</v>
      </c>
      <c r="J1316" s="27" t="s">
        <v>2484</v>
      </c>
      <c r="K1316" s="231"/>
    </row>
    <row r="1317" spans="1:11" ht="33" customHeight="1" x14ac:dyDescent="0.2">
      <c r="A1317" s="228">
        <f t="shared" si="40"/>
        <v>1271</v>
      </c>
      <c r="B1317" s="47" t="s">
        <v>2485</v>
      </c>
      <c r="C1317" s="22" t="s">
        <v>21</v>
      </c>
      <c r="D1317" s="223">
        <v>2009.12</v>
      </c>
      <c r="E1317" s="48" t="s">
        <v>476</v>
      </c>
      <c r="F1317" s="49">
        <v>3625</v>
      </c>
      <c r="G1317" s="49">
        <v>10412</v>
      </c>
      <c r="H1317" s="57" t="s">
        <v>1143</v>
      </c>
      <c r="I1317" s="51" t="s">
        <v>53</v>
      </c>
    </row>
    <row r="1318" spans="1:11" ht="33" customHeight="1" x14ac:dyDescent="0.2">
      <c r="A1318" s="228">
        <f t="shared" si="40"/>
        <v>1272</v>
      </c>
      <c r="B1318" s="47" t="s">
        <v>2486</v>
      </c>
      <c r="C1318" s="54" t="s">
        <v>892</v>
      </c>
      <c r="D1318" s="224">
        <v>2010.04</v>
      </c>
      <c r="E1318" s="48" t="s">
        <v>347</v>
      </c>
      <c r="F1318" s="49">
        <v>6761</v>
      </c>
      <c r="G1318" s="49">
        <v>6743</v>
      </c>
      <c r="H1318" s="50" t="s">
        <v>2</v>
      </c>
      <c r="I1318" s="51" t="s">
        <v>53</v>
      </c>
    </row>
    <row r="1319" spans="1:11" ht="33" customHeight="1" x14ac:dyDescent="0.2">
      <c r="A1319" s="228">
        <f t="shared" si="40"/>
        <v>1273</v>
      </c>
      <c r="B1319" s="47" t="s">
        <v>2487</v>
      </c>
      <c r="C1319" s="47" t="s">
        <v>2462</v>
      </c>
      <c r="D1319" s="223">
        <v>2010.04</v>
      </c>
      <c r="E1319" s="48" t="s">
        <v>114</v>
      </c>
      <c r="F1319" s="49">
        <v>4490</v>
      </c>
      <c r="G1319" s="49">
        <v>3871</v>
      </c>
      <c r="H1319" s="57" t="s">
        <v>1143</v>
      </c>
      <c r="I1319" s="51" t="s">
        <v>53</v>
      </c>
      <c r="J1319" s="27" t="s">
        <v>2488</v>
      </c>
    </row>
    <row r="1320" spans="1:11" ht="33" customHeight="1" x14ac:dyDescent="0.2">
      <c r="A1320" s="228">
        <f t="shared" si="40"/>
        <v>1274</v>
      </c>
      <c r="B1320" s="47" t="s">
        <v>2489</v>
      </c>
      <c r="C1320" s="47" t="s">
        <v>2490</v>
      </c>
      <c r="D1320" s="223">
        <v>2010.06</v>
      </c>
      <c r="E1320" s="48" t="s">
        <v>423</v>
      </c>
      <c r="F1320" s="49">
        <v>9931</v>
      </c>
      <c r="G1320" s="49">
        <v>15318</v>
      </c>
      <c r="H1320" s="50" t="s">
        <v>2</v>
      </c>
      <c r="I1320" s="51" t="s">
        <v>53</v>
      </c>
    </row>
    <row r="1321" spans="1:11" ht="33" customHeight="1" x14ac:dyDescent="0.2">
      <c r="A1321" s="228">
        <f t="shared" si="40"/>
        <v>1275</v>
      </c>
      <c r="B1321" s="47" t="s">
        <v>2491</v>
      </c>
      <c r="C1321" s="54" t="s">
        <v>2490</v>
      </c>
      <c r="D1321" s="224">
        <v>2010.09</v>
      </c>
      <c r="E1321" s="48" t="s">
        <v>436</v>
      </c>
      <c r="F1321" s="49">
        <v>597</v>
      </c>
      <c r="G1321" s="49">
        <v>658</v>
      </c>
      <c r="H1321" s="226" t="s">
        <v>2</v>
      </c>
      <c r="I1321" s="227" t="s">
        <v>53</v>
      </c>
      <c r="J1321" s="127"/>
    </row>
    <row r="1322" spans="1:11" ht="33" customHeight="1" x14ac:dyDescent="0.2">
      <c r="A1322" s="228">
        <f t="shared" si="40"/>
        <v>1276</v>
      </c>
      <c r="B1322" s="47" t="s">
        <v>2492</v>
      </c>
      <c r="C1322" s="28" t="s">
        <v>2490</v>
      </c>
      <c r="D1322" s="224">
        <v>2011.08</v>
      </c>
      <c r="E1322" s="48" t="s">
        <v>387</v>
      </c>
      <c r="F1322" s="49">
        <v>14130</v>
      </c>
      <c r="G1322" s="49">
        <v>29563</v>
      </c>
      <c r="H1322" s="156" t="s">
        <v>4</v>
      </c>
      <c r="I1322" s="51" t="s">
        <v>53</v>
      </c>
    </row>
    <row r="1323" spans="1:11" ht="33" customHeight="1" x14ac:dyDescent="0.2">
      <c r="A1323" s="228">
        <f t="shared" si="40"/>
        <v>1277</v>
      </c>
      <c r="B1323" s="216" t="s">
        <v>2493</v>
      </c>
      <c r="C1323" s="73" t="s">
        <v>892</v>
      </c>
      <c r="D1323" s="224">
        <v>2011.12</v>
      </c>
      <c r="E1323" s="302" t="s">
        <v>403</v>
      </c>
      <c r="F1323" s="137">
        <v>2695</v>
      </c>
      <c r="G1323" s="137">
        <v>2981</v>
      </c>
      <c r="H1323" s="156" t="s">
        <v>4</v>
      </c>
      <c r="I1323" s="51" t="s">
        <v>53</v>
      </c>
    </row>
    <row r="1324" spans="1:11" ht="33" customHeight="1" x14ac:dyDescent="0.2">
      <c r="A1324" s="228">
        <f t="shared" si="40"/>
        <v>1278</v>
      </c>
      <c r="B1324" s="216" t="s">
        <v>2494</v>
      </c>
      <c r="C1324" s="28" t="s">
        <v>892</v>
      </c>
      <c r="D1324" s="224">
        <v>2012.01</v>
      </c>
      <c r="E1324" s="302" t="s">
        <v>404</v>
      </c>
      <c r="F1324" s="137">
        <v>18116</v>
      </c>
      <c r="G1324" s="137">
        <v>30477</v>
      </c>
      <c r="H1324" s="156" t="s">
        <v>4</v>
      </c>
      <c r="I1324" s="51" t="s">
        <v>53</v>
      </c>
    </row>
    <row r="1325" spans="1:11" ht="33" customHeight="1" x14ac:dyDescent="0.2">
      <c r="A1325" s="228">
        <f t="shared" si="40"/>
        <v>1279</v>
      </c>
      <c r="B1325" s="47" t="s">
        <v>2495</v>
      </c>
      <c r="C1325" s="28" t="s">
        <v>892</v>
      </c>
      <c r="D1325" s="224">
        <v>2012.02</v>
      </c>
      <c r="E1325" s="48" t="s">
        <v>502</v>
      </c>
      <c r="F1325" s="49">
        <v>13055</v>
      </c>
      <c r="G1325" s="49">
        <v>19716</v>
      </c>
      <c r="H1325" s="50" t="s">
        <v>2440</v>
      </c>
      <c r="I1325" s="51" t="s">
        <v>53</v>
      </c>
    </row>
    <row r="1326" spans="1:11" ht="33" customHeight="1" x14ac:dyDescent="0.2">
      <c r="A1326" s="228">
        <f t="shared" si="40"/>
        <v>1280</v>
      </c>
      <c r="B1326" s="47" t="s">
        <v>2496</v>
      </c>
      <c r="C1326" s="28" t="s">
        <v>892</v>
      </c>
      <c r="D1326" s="224">
        <v>2012.02</v>
      </c>
      <c r="E1326" s="48" t="s">
        <v>407</v>
      </c>
      <c r="F1326" s="49">
        <v>12475</v>
      </c>
      <c r="G1326" s="49">
        <v>20037</v>
      </c>
      <c r="H1326" s="50" t="s">
        <v>853</v>
      </c>
      <c r="I1326" s="51" t="s">
        <v>53</v>
      </c>
    </row>
    <row r="1327" spans="1:11" ht="33" customHeight="1" x14ac:dyDescent="0.2">
      <c r="A1327" s="228">
        <f t="shared" si="40"/>
        <v>1281</v>
      </c>
      <c r="B1327" s="47" t="s">
        <v>2497</v>
      </c>
      <c r="C1327" s="54" t="s">
        <v>2498</v>
      </c>
      <c r="D1327" s="223">
        <v>2012.05</v>
      </c>
      <c r="E1327" s="48" t="s">
        <v>416</v>
      </c>
      <c r="F1327" s="49">
        <v>7627</v>
      </c>
      <c r="G1327" s="49">
        <v>15293</v>
      </c>
      <c r="H1327" s="50" t="s">
        <v>922</v>
      </c>
      <c r="I1327" s="51" t="s">
        <v>53</v>
      </c>
    </row>
    <row r="1328" spans="1:11" ht="33" customHeight="1" x14ac:dyDescent="0.2">
      <c r="A1328" s="228">
        <f t="shared" si="40"/>
        <v>1282</v>
      </c>
      <c r="B1328" s="47" t="s">
        <v>2499</v>
      </c>
      <c r="C1328" s="28" t="s">
        <v>2490</v>
      </c>
      <c r="D1328" s="223">
        <v>2012.06</v>
      </c>
      <c r="E1328" s="48" t="s">
        <v>302</v>
      </c>
      <c r="F1328" s="49">
        <v>22931</v>
      </c>
      <c r="G1328" s="49">
        <v>33394</v>
      </c>
      <c r="H1328" s="50" t="s">
        <v>2</v>
      </c>
      <c r="I1328" s="51" t="s">
        <v>53</v>
      </c>
    </row>
    <row r="1329" spans="1:238" ht="33" customHeight="1" x14ac:dyDescent="0.2">
      <c r="A1329" s="228">
        <f t="shared" si="40"/>
        <v>1283</v>
      </c>
      <c r="B1329" s="47" t="s">
        <v>2500</v>
      </c>
      <c r="C1329" s="54" t="s">
        <v>2501</v>
      </c>
      <c r="D1329" s="223">
        <v>2012.06</v>
      </c>
      <c r="E1329" s="48" t="s">
        <v>302</v>
      </c>
      <c r="F1329" s="49">
        <v>760</v>
      </c>
      <c r="G1329" s="49">
        <v>1084</v>
      </c>
      <c r="H1329" s="50" t="s">
        <v>2</v>
      </c>
      <c r="I1329" s="51" t="s">
        <v>53</v>
      </c>
    </row>
    <row r="1330" spans="1:238" s="27" customFormat="1" ht="33" customHeight="1" x14ac:dyDescent="0.2">
      <c r="A1330" s="228">
        <f t="shared" si="40"/>
        <v>1284</v>
      </c>
      <c r="B1330" s="54" t="s">
        <v>2502</v>
      </c>
      <c r="C1330" s="54" t="s">
        <v>2503</v>
      </c>
      <c r="D1330" s="223">
        <v>2013.01</v>
      </c>
      <c r="E1330" s="48" t="s">
        <v>373</v>
      </c>
      <c r="F1330" s="49">
        <v>1328</v>
      </c>
      <c r="G1330" s="49">
        <v>2180</v>
      </c>
      <c r="H1330" s="50" t="s">
        <v>1387</v>
      </c>
      <c r="I1330" s="51" t="s">
        <v>53</v>
      </c>
      <c r="K1330" s="15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</row>
    <row r="1331" spans="1:238" s="27" customFormat="1" ht="33" customHeight="1" x14ac:dyDescent="0.2">
      <c r="A1331" s="228">
        <f t="shared" si="40"/>
        <v>1285</v>
      </c>
      <c r="B1331" s="54" t="s">
        <v>2504</v>
      </c>
      <c r="C1331" s="54" t="s">
        <v>892</v>
      </c>
      <c r="D1331" s="223">
        <v>2013.07</v>
      </c>
      <c r="E1331" s="48" t="s">
        <v>302</v>
      </c>
      <c r="F1331" s="49">
        <v>26526</v>
      </c>
      <c r="G1331" s="49">
        <v>56146</v>
      </c>
      <c r="H1331" s="50" t="s">
        <v>1399</v>
      </c>
      <c r="I1331" s="51" t="s">
        <v>53</v>
      </c>
      <c r="K1331" s="15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</row>
    <row r="1332" spans="1:238" s="27" customFormat="1" ht="33" customHeight="1" x14ac:dyDescent="0.2">
      <c r="A1332" s="228">
        <f t="shared" si="40"/>
        <v>1286</v>
      </c>
      <c r="B1332" s="54" t="s">
        <v>2505</v>
      </c>
      <c r="C1332" s="28" t="s">
        <v>2503</v>
      </c>
      <c r="D1332" s="223">
        <v>2013.08</v>
      </c>
      <c r="E1332" s="48" t="s">
        <v>504</v>
      </c>
      <c r="F1332" s="49">
        <v>8850</v>
      </c>
      <c r="G1332" s="49">
        <v>13468</v>
      </c>
      <c r="H1332" s="50" t="s">
        <v>1387</v>
      </c>
      <c r="I1332" s="51" t="s">
        <v>53</v>
      </c>
      <c r="K1332" s="15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</row>
    <row r="1333" spans="1:238" s="27" customFormat="1" ht="33" customHeight="1" x14ac:dyDescent="0.2">
      <c r="A1333" s="228">
        <f t="shared" si="40"/>
        <v>1287</v>
      </c>
      <c r="B1333" s="54" t="s">
        <v>2506</v>
      </c>
      <c r="C1333" s="54" t="s">
        <v>2503</v>
      </c>
      <c r="D1333" s="223">
        <v>2013.09</v>
      </c>
      <c r="E1333" s="48" t="s">
        <v>267</v>
      </c>
      <c r="F1333" s="49">
        <v>21848</v>
      </c>
      <c r="G1333" s="49">
        <v>52791</v>
      </c>
      <c r="H1333" s="50" t="s">
        <v>1035</v>
      </c>
      <c r="I1333" s="51" t="s">
        <v>53</v>
      </c>
      <c r="K1333" s="15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</row>
    <row r="1334" spans="1:238" s="27" customFormat="1" ht="33" customHeight="1" x14ac:dyDescent="0.2">
      <c r="A1334" s="228">
        <f t="shared" si="40"/>
        <v>1288</v>
      </c>
      <c r="B1334" s="54" t="s">
        <v>2507</v>
      </c>
      <c r="C1334" s="54" t="s">
        <v>2503</v>
      </c>
      <c r="D1334" s="224">
        <v>2014.01</v>
      </c>
      <c r="E1334" s="135" t="s">
        <v>315</v>
      </c>
      <c r="F1334" s="136">
        <v>8728</v>
      </c>
      <c r="G1334" s="49">
        <v>14712</v>
      </c>
      <c r="H1334" s="50" t="s">
        <v>886</v>
      </c>
      <c r="I1334" s="51" t="s">
        <v>53</v>
      </c>
      <c r="J1334" s="45"/>
      <c r="K1334" s="15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</row>
    <row r="1335" spans="1:238" s="27" customFormat="1" ht="33" customHeight="1" x14ac:dyDescent="0.2">
      <c r="A1335" s="228">
        <f t="shared" si="40"/>
        <v>1289</v>
      </c>
      <c r="B1335" s="54" t="s">
        <v>2508</v>
      </c>
      <c r="C1335" s="54" t="s">
        <v>2503</v>
      </c>
      <c r="D1335" s="224">
        <v>2014.03</v>
      </c>
      <c r="E1335" s="135" t="s">
        <v>324</v>
      </c>
      <c r="F1335" s="136">
        <v>6305</v>
      </c>
      <c r="G1335" s="49">
        <v>12550</v>
      </c>
      <c r="H1335" s="50" t="s">
        <v>1399</v>
      </c>
      <c r="I1335" s="51" t="s">
        <v>53</v>
      </c>
      <c r="J1335" s="45"/>
      <c r="K1335" s="15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</row>
    <row r="1336" spans="1:238" s="27" customFormat="1" ht="33" customHeight="1" x14ac:dyDescent="0.2">
      <c r="A1336" s="228">
        <f t="shared" si="40"/>
        <v>1290</v>
      </c>
      <c r="B1336" s="54" t="s">
        <v>2509</v>
      </c>
      <c r="C1336" s="28" t="s">
        <v>2503</v>
      </c>
      <c r="D1336" s="224">
        <v>2014.05</v>
      </c>
      <c r="E1336" s="135" t="s">
        <v>330</v>
      </c>
      <c r="F1336" s="136">
        <v>14721</v>
      </c>
      <c r="G1336" s="49">
        <v>46379</v>
      </c>
      <c r="H1336" s="50" t="s">
        <v>2</v>
      </c>
      <c r="I1336" s="51" t="s">
        <v>53</v>
      </c>
      <c r="J1336" s="27" t="s">
        <v>1075</v>
      </c>
      <c r="K1336" s="15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</row>
    <row r="1337" spans="1:238" s="27" customFormat="1" ht="33" customHeight="1" x14ac:dyDescent="0.2">
      <c r="A1337" s="228">
        <f t="shared" si="40"/>
        <v>1291</v>
      </c>
      <c r="B1337" s="47" t="s">
        <v>2510</v>
      </c>
      <c r="C1337" s="47" t="s">
        <v>2503</v>
      </c>
      <c r="D1337" s="224">
        <v>2014.07</v>
      </c>
      <c r="E1337" s="48" t="s">
        <v>339</v>
      </c>
      <c r="F1337" s="49">
        <v>10514</v>
      </c>
      <c r="G1337" s="49">
        <v>20350</v>
      </c>
      <c r="H1337" s="50" t="s">
        <v>1387</v>
      </c>
      <c r="I1337" s="51" t="s">
        <v>53</v>
      </c>
      <c r="K1337" s="15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</row>
    <row r="1338" spans="1:238" s="27" customFormat="1" ht="33" customHeight="1" x14ac:dyDescent="0.2">
      <c r="A1338" s="228">
        <f t="shared" si="40"/>
        <v>1292</v>
      </c>
      <c r="B1338" s="47" t="s">
        <v>2511</v>
      </c>
      <c r="C1338" s="47" t="s">
        <v>2503</v>
      </c>
      <c r="D1338" s="224">
        <v>2014.07</v>
      </c>
      <c r="E1338" s="48" t="s">
        <v>339</v>
      </c>
      <c r="F1338" s="49">
        <v>6262</v>
      </c>
      <c r="G1338" s="49">
        <v>11582</v>
      </c>
      <c r="H1338" s="50" t="s">
        <v>1387</v>
      </c>
      <c r="I1338" s="51" t="s">
        <v>53</v>
      </c>
      <c r="K1338" s="15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</row>
    <row r="1339" spans="1:238" s="27" customFormat="1" ht="33" customHeight="1" x14ac:dyDescent="0.2">
      <c r="A1339" s="228">
        <f t="shared" si="40"/>
        <v>1293</v>
      </c>
      <c r="B1339" s="47" t="s">
        <v>2512</v>
      </c>
      <c r="C1339" s="47" t="s">
        <v>2503</v>
      </c>
      <c r="D1339" s="224">
        <v>2014.08</v>
      </c>
      <c r="E1339" s="48" t="s">
        <v>106</v>
      </c>
      <c r="F1339" s="49">
        <v>11586</v>
      </c>
      <c r="G1339" s="49">
        <v>18451</v>
      </c>
      <c r="H1339" s="50" t="s">
        <v>886</v>
      </c>
      <c r="I1339" s="51" t="s">
        <v>53</v>
      </c>
      <c r="K1339" s="15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</row>
    <row r="1340" spans="1:238" s="27" customFormat="1" ht="33" customHeight="1" x14ac:dyDescent="0.2">
      <c r="A1340" s="228">
        <f t="shared" si="40"/>
        <v>1294</v>
      </c>
      <c r="B1340" s="47" t="s">
        <v>2513</v>
      </c>
      <c r="C1340" s="47" t="s">
        <v>892</v>
      </c>
      <c r="D1340" s="224">
        <v>2014.12</v>
      </c>
      <c r="E1340" s="48" t="s">
        <v>240</v>
      </c>
      <c r="F1340" s="49">
        <v>7034</v>
      </c>
      <c r="G1340" s="49">
        <v>12221</v>
      </c>
      <c r="H1340" s="50" t="s">
        <v>2514</v>
      </c>
      <c r="I1340" s="51" t="s">
        <v>53</v>
      </c>
      <c r="K1340" s="15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</row>
    <row r="1341" spans="1:238" s="27" customFormat="1" ht="33" customHeight="1" x14ac:dyDescent="0.2">
      <c r="A1341" s="228">
        <f t="shared" si="40"/>
        <v>1295</v>
      </c>
      <c r="B1341" s="47" t="s">
        <v>2515</v>
      </c>
      <c r="C1341" s="47" t="s">
        <v>892</v>
      </c>
      <c r="D1341" s="224">
        <v>2015.01</v>
      </c>
      <c r="E1341" s="48" t="s">
        <v>240</v>
      </c>
      <c r="F1341" s="49">
        <v>137</v>
      </c>
      <c r="G1341" s="49">
        <v>280</v>
      </c>
      <c r="H1341" s="50" t="s">
        <v>1747</v>
      </c>
      <c r="I1341" s="51" t="s">
        <v>53</v>
      </c>
      <c r="K1341" s="15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</row>
    <row r="1342" spans="1:238" s="27" customFormat="1" ht="33" customHeight="1" x14ac:dyDescent="0.2">
      <c r="A1342" s="228">
        <f t="shared" si="40"/>
        <v>1296</v>
      </c>
      <c r="B1342" s="54" t="s">
        <v>2516</v>
      </c>
      <c r="C1342" s="54" t="s">
        <v>892</v>
      </c>
      <c r="D1342" s="224">
        <v>2015.04</v>
      </c>
      <c r="E1342" s="55" t="s">
        <v>265</v>
      </c>
      <c r="F1342" s="56">
        <v>4127</v>
      </c>
      <c r="G1342" s="56">
        <v>8816</v>
      </c>
      <c r="H1342" s="57" t="s">
        <v>2517</v>
      </c>
      <c r="I1342" s="58" t="s">
        <v>53</v>
      </c>
      <c r="J1342" s="46"/>
      <c r="K1342" s="15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</row>
    <row r="1343" spans="1:238" s="27" customFormat="1" ht="33" customHeight="1" x14ac:dyDescent="0.2">
      <c r="A1343" s="228">
        <f t="shared" si="40"/>
        <v>1297</v>
      </c>
      <c r="B1343" s="54" t="s">
        <v>2518</v>
      </c>
      <c r="C1343" s="54" t="s">
        <v>892</v>
      </c>
      <c r="D1343" s="224">
        <v>2015.05</v>
      </c>
      <c r="E1343" s="55" t="s">
        <v>268</v>
      </c>
      <c r="F1343" s="56">
        <v>9713</v>
      </c>
      <c r="G1343" s="56">
        <v>16251</v>
      </c>
      <c r="H1343" s="57" t="s">
        <v>1387</v>
      </c>
      <c r="I1343" s="58" t="s">
        <v>53</v>
      </c>
      <c r="J1343" s="45"/>
      <c r="K1343" s="15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</row>
    <row r="1344" spans="1:238" s="27" customFormat="1" ht="33" customHeight="1" x14ac:dyDescent="0.2">
      <c r="A1344" s="228">
        <f t="shared" si="40"/>
        <v>1298</v>
      </c>
      <c r="B1344" s="54" t="s">
        <v>2519</v>
      </c>
      <c r="C1344" s="54" t="s">
        <v>2520</v>
      </c>
      <c r="D1344" s="224">
        <v>2015.06</v>
      </c>
      <c r="E1344" s="55" t="s">
        <v>272</v>
      </c>
      <c r="F1344" s="56">
        <v>18028</v>
      </c>
      <c r="G1344" s="56">
        <v>25331</v>
      </c>
      <c r="H1344" s="57" t="s">
        <v>2521</v>
      </c>
      <c r="I1344" s="58" t="s">
        <v>53</v>
      </c>
      <c r="J1344" s="46"/>
      <c r="K1344" s="15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</row>
    <row r="1345" spans="1:238" s="27" customFormat="1" ht="33" customHeight="1" x14ac:dyDescent="0.2">
      <c r="A1345" s="228">
        <f t="shared" si="40"/>
        <v>1299</v>
      </c>
      <c r="B1345" s="54" t="s">
        <v>2522</v>
      </c>
      <c r="C1345" s="54" t="s">
        <v>2520</v>
      </c>
      <c r="D1345" s="224">
        <v>2015.07</v>
      </c>
      <c r="E1345" s="55" t="s">
        <v>91</v>
      </c>
      <c r="F1345" s="56">
        <v>9452</v>
      </c>
      <c r="G1345" s="56">
        <v>15471</v>
      </c>
      <c r="H1345" s="57" t="s">
        <v>886</v>
      </c>
      <c r="I1345" s="58" t="s">
        <v>53</v>
      </c>
      <c r="J1345" s="46"/>
      <c r="K1345" s="15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</row>
    <row r="1346" spans="1:238" ht="33" customHeight="1" x14ac:dyDescent="0.2">
      <c r="A1346" s="228">
        <f t="shared" si="40"/>
        <v>1300</v>
      </c>
      <c r="B1346" s="54" t="s">
        <v>2523</v>
      </c>
      <c r="C1346" s="54" t="s">
        <v>892</v>
      </c>
      <c r="D1346" s="224">
        <v>2016.03</v>
      </c>
      <c r="E1346" s="55" t="s">
        <v>250</v>
      </c>
      <c r="F1346" s="56">
        <v>7040</v>
      </c>
      <c r="G1346" s="56">
        <v>13569</v>
      </c>
      <c r="H1346" s="57" t="s">
        <v>886</v>
      </c>
      <c r="I1346" s="58" t="s">
        <v>53</v>
      </c>
      <c r="J1346" s="46"/>
    </row>
    <row r="1347" spans="1:238" ht="33" customHeight="1" x14ac:dyDescent="0.2">
      <c r="A1347" s="228">
        <f t="shared" si="40"/>
        <v>1301</v>
      </c>
      <c r="B1347" s="54" t="s">
        <v>2524</v>
      </c>
      <c r="C1347" s="54" t="s">
        <v>892</v>
      </c>
      <c r="D1347" s="224">
        <v>2016.04</v>
      </c>
      <c r="E1347" s="55" t="s">
        <v>203</v>
      </c>
      <c r="F1347" s="56">
        <v>6287</v>
      </c>
      <c r="G1347" s="56">
        <v>12929</v>
      </c>
      <c r="H1347" s="57" t="s">
        <v>2009</v>
      </c>
      <c r="I1347" s="58" t="s">
        <v>53</v>
      </c>
      <c r="J1347" s="45" t="s">
        <v>2364</v>
      </c>
    </row>
    <row r="1348" spans="1:238" ht="33" customHeight="1" x14ac:dyDescent="0.2">
      <c r="A1348" s="228">
        <f t="shared" si="40"/>
        <v>1302</v>
      </c>
      <c r="B1348" s="54" t="s">
        <v>2525</v>
      </c>
      <c r="C1348" s="28" t="s">
        <v>2526</v>
      </c>
      <c r="D1348" s="224">
        <v>2016.08</v>
      </c>
      <c r="E1348" s="55" t="s">
        <v>223</v>
      </c>
      <c r="F1348" s="56">
        <v>11351</v>
      </c>
      <c r="G1348" s="56">
        <v>22775</v>
      </c>
      <c r="H1348" s="57" t="s">
        <v>2009</v>
      </c>
      <c r="I1348" s="58" t="s">
        <v>53</v>
      </c>
      <c r="J1348" s="45"/>
    </row>
    <row r="1349" spans="1:238" ht="33" customHeight="1" x14ac:dyDescent="0.2">
      <c r="A1349" s="228">
        <f t="shared" si="40"/>
        <v>1303</v>
      </c>
      <c r="B1349" s="73" t="s">
        <v>2527</v>
      </c>
      <c r="C1349" s="73" t="s">
        <v>2501</v>
      </c>
      <c r="D1349" s="300">
        <v>2016.08</v>
      </c>
      <c r="E1349" s="99" t="s">
        <v>227</v>
      </c>
      <c r="F1349" s="74">
        <v>1674</v>
      </c>
      <c r="G1349" s="74">
        <v>3001</v>
      </c>
      <c r="H1349" s="75" t="s">
        <v>1023</v>
      </c>
      <c r="I1349" s="157" t="s">
        <v>53</v>
      </c>
      <c r="J1349" s="45"/>
    </row>
    <row r="1350" spans="1:238" ht="33" customHeight="1" x14ac:dyDescent="0.2">
      <c r="A1350" s="228">
        <f t="shared" si="40"/>
        <v>1304</v>
      </c>
      <c r="B1350" s="54" t="s">
        <v>2528</v>
      </c>
      <c r="C1350" s="28" t="s">
        <v>892</v>
      </c>
      <c r="D1350" s="224" t="s">
        <v>978</v>
      </c>
      <c r="E1350" s="55" t="s">
        <v>94</v>
      </c>
      <c r="F1350" s="56">
        <v>5579</v>
      </c>
      <c r="G1350" s="56">
        <v>15775</v>
      </c>
      <c r="H1350" s="57" t="s">
        <v>4</v>
      </c>
      <c r="I1350" s="58" t="s">
        <v>53</v>
      </c>
      <c r="J1350" s="45" t="s">
        <v>1106</v>
      </c>
    </row>
    <row r="1351" spans="1:238" ht="33" customHeight="1" x14ac:dyDescent="0.2">
      <c r="A1351" s="228">
        <f t="shared" si="40"/>
        <v>1305</v>
      </c>
      <c r="B1351" s="54" t="s">
        <v>2525</v>
      </c>
      <c r="C1351" s="61" t="s">
        <v>892</v>
      </c>
      <c r="D1351" s="224">
        <v>2016.11</v>
      </c>
      <c r="E1351" s="55" t="s">
        <v>179</v>
      </c>
      <c r="F1351" s="67">
        <v>147</v>
      </c>
      <c r="G1351" s="68">
        <v>367</v>
      </c>
      <c r="H1351" s="69" t="s">
        <v>1730</v>
      </c>
      <c r="I1351" s="70" t="s">
        <v>2529</v>
      </c>
      <c r="J1351" s="46"/>
    </row>
    <row r="1352" spans="1:238" ht="33" customHeight="1" x14ac:dyDescent="0.2">
      <c r="A1352" s="228">
        <f t="shared" si="40"/>
        <v>1306</v>
      </c>
      <c r="B1352" s="54" t="s">
        <v>2530</v>
      </c>
      <c r="C1352" s="158" t="s">
        <v>2531</v>
      </c>
      <c r="D1352" s="224">
        <v>2017.02</v>
      </c>
      <c r="E1352" s="55" t="s">
        <v>155</v>
      </c>
      <c r="F1352" s="67">
        <v>10149</v>
      </c>
      <c r="G1352" s="56">
        <v>21584</v>
      </c>
      <c r="H1352" s="57" t="s">
        <v>4</v>
      </c>
      <c r="I1352" s="70" t="s">
        <v>53</v>
      </c>
      <c r="J1352" s="46"/>
    </row>
    <row r="1353" spans="1:238" ht="33" customHeight="1" x14ac:dyDescent="0.2">
      <c r="A1353" s="228">
        <f t="shared" si="40"/>
        <v>1307</v>
      </c>
      <c r="B1353" s="54" t="s">
        <v>2532</v>
      </c>
      <c r="C1353" s="158" t="s">
        <v>2498</v>
      </c>
      <c r="D1353" s="224">
        <v>2017.03</v>
      </c>
      <c r="E1353" s="55" t="s">
        <v>153</v>
      </c>
      <c r="F1353" s="56">
        <v>8466</v>
      </c>
      <c r="G1353" s="56">
        <v>16020</v>
      </c>
      <c r="H1353" s="69" t="s">
        <v>853</v>
      </c>
      <c r="I1353" s="70" t="s">
        <v>53</v>
      </c>
      <c r="J1353" s="46"/>
    </row>
    <row r="1354" spans="1:238" ht="33" customHeight="1" x14ac:dyDescent="0.2">
      <c r="A1354" s="228">
        <f t="shared" si="40"/>
        <v>1308</v>
      </c>
      <c r="B1354" s="54" t="s">
        <v>2533</v>
      </c>
      <c r="C1354" s="54" t="s">
        <v>2503</v>
      </c>
      <c r="D1354" s="224">
        <v>2017.05</v>
      </c>
      <c r="E1354" s="55" t="s">
        <v>124</v>
      </c>
      <c r="F1354" s="56">
        <v>1622</v>
      </c>
      <c r="G1354" s="56">
        <v>3502</v>
      </c>
      <c r="H1354" s="57" t="s">
        <v>1387</v>
      </c>
      <c r="I1354" s="70" t="s">
        <v>53</v>
      </c>
      <c r="J1354" s="46"/>
    </row>
    <row r="1355" spans="1:238" ht="33" customHeight="1" x14ac:dyDescent="0.2">
      <c r="A1355" s="228">
        <f t="shared" si="40"/>
        <v>1309</v>
      </c>
      <c r="B1355" s="78" t="s">
        <v>2534</v>
      </c>
      <c r="C1355" s="158" t="s">
        <v>2503</v>
      </c>
      <c r="D1355" s="224">
        <v>2017.07</v>
      </c>
      <c r="E1355" s="55" t="s">
        <v>109</v>
      </c>
      <c r="F1355" s="56">
        <v>14104</v>
      </c>
      <c r="G1355" s="56">
        <v>29392</v>
      </c>
      <c r="H1355" s="57" t="s">
        <v>76</v>
      </c>
      <c r="I1355" s="58" t="s">
        <v>53</v>
      </c>
      <c r="J1355" s="46"/>
    </row>
    <row r="1356" spans="1:238" ht="33" customHeight="1" x14ac:dyDescent="0.2">
      <c r="A1356" s="228">
        <f t="shared" si="40"/>
        <v>1310</v>
      </c>
      <c r="B1356" s="78" t="s">
        <v>79</v>
      </c>
      <c r="C1356" s="158" t="s">
        <v>892</v>
      </c>
      <c r="D1356" s="224">
        <v>2017.07</v>
      </c>
      <c r="E1356" s="55" t="s">
        <v>93</v>
      </c>
      <c r="F1356" s="56">
        <v>13097</v>
      </c>
      <c r="G1356" s="56">
        <v>15986</v>
      </c>
      <c r="H1356" s="57" t="s">
        <v>1387</v>
      </c>
      <c r="I1356" s="58" t="s">
        <v>53</v>
      </c>
      <c r="J1356" s="46"/>
    </row>
    <row r="1357" spans="1:238" ht="33" customHeight="1" x14ac:dyDescent="0.2">
      <c r="A1357" s="228">
        <f t="shared" si="40"/>
        <v>1311</v>
      </c>
      <c r="B1357" s="78" t="s">
        <v>2535</v>
      </c>
      <c r="C1357" s="158" t="s">
        <v>2503</v>
      </c>
      <c r="D1357" s="224">
        <v>2017.07</v>
      </c>
      <c r="E1357" s="55" t="s">
        <v>90</v>
      </c>
      <c r="F1357" s="56">
        <v>10251</v>
      </c>
      <c r="G1357" s="56">
        <v>9014</v>
      </c>
      <c r="H1357" s="57" t="s">
        <v>853</v>
      </c>
      <c r="I1357" s="58" t="s">
        <v>53</v>
      </c>
      <c r="J1357" s="46"/>
    </row>
    <row r="1358" spans="1:238" ht="33" customHeight="1" x14ac:dyDescent="0.2">
      <c r="A1358" s="228">
        <f t="shared" si="40"/>
        <v>1312</v>
      </c>
      <c r="B1358" s="78" t="s">
        <v>2536</v>
      </c>
      <c r="C1358" s="54" t="s">
        <v>892</v>
      </c>
      <c r="D1358" s="224">
        <v>2017.08</v>
      </c>
      <c r="E1358" s="55" t="s">
        <v>88</v>
      </c>
      <c r="F1358" s="56">
        <v>3499</v>
      </c>
      <c r="G1358" s="56">
        <v>6999</v>
      </c>
      <c r="H1358" s="57" t="s">
        <v>2</v>
      </c>
      <c r="I1358" s="58" t="s">
        <v>53</v>
      </c>
      <c r="J1358" s="46"/>
    </row>
    <row r="1359" spans="1:238" ht="33" customHeight="1" x14ac:dyDescent="0.2">
      <c r="A1359" s="228">
        <f t="shared" ref="A1359:A1368" si="41">ROW()-46</f>
        <v>1313</v>
      </c>
      <c r="B1359" s="101" t="s">
        <v>2537</v>
      </c>
      <c r="C1359" s="159" t="s">
        <v>892</v>
      </c>
      <c r="D1359" s="300">
        <v>2017.12</v>
      </c>
      <c r="E1359" s="331" t="s">
        <v>2538</v>
      </c>
      <c r="F1359" s="74">
        <v>1576</v>
      </c>
      <c r="G1359" s="74">
        <v>2796</v>
      </c>
      <c r="H1359" s="75" t="s">
        <v>853</v>
      </c>
      <c r="I1359" s="157" t="s">
        <v>53</v>
      </c>
      <c r="J1359" s="46" t="s">
        <v>1106</v>
      </c>
    </row>
    <row r="1360" spans="1:238" ht="33" customHeight="1" x14ac:dyDescent="0.2">
      <c r="A1360" s="228">
        <f t="shared" si="41"/>
        <v>1314</v>
      </c>
      <c r="B1360" s="54" t="s">
        <v>2539</v>
      </c>
      <c r="C1360" s="54" t="s">
        <v>892</v>
      </c>
      <c r="D1360" s="224">
        <v>2018.06</v>
      </c>
      <c r="E1360" s="55" t="s">
        <v>2540</v>
      </c>
      <c r="F1360" s="56">
        <v>10227</v>
      </c>
      <c r="G1360" s="56">
        <v>19414</v>
      </c>
      <c r="H1360" s="57" t="s">
        <v>42</v>
      </c>
      <c r="I1360" s="58" t="s">
        <v>883</v>
      </c>
      <c r="J1360" s="46"/>
    </row>
    <row r="1361" spans="1:10" ht="33" customHeight="1" x14ac:dyDescent="0.2">
      <c r="A1361" s="228">
        <f t="shared" si="41"/>
        <v>1315</v>
      </c>
      <c r="B1361" s="82" t="s">
        <v>2541</v>
      </c>
      <c r="C1361" s="83" t="s">
        <v>892</v>
      </c>
      <c r="D1361" s="257">
        <v>2018.07</v>
      </c>
      <c r="E1361" s="84" t="s">
        <v>2542</v>
      </c>
      <c r="F1361" s="85">
        <v>20176</v>
      </c>
      <c r="G1361" s="85">
        <v>40027</v>
      </c>
      <c r="H1361" s="86" t="s">
        <v>853</v>
      </c>
      <c r="I1361" s="87" t="s">
        <v>883</v>
      </c>
      <c r="J1361" s="46" t="s">
        <v>1423</v>
      </c>
    </row>
    <row r="1362" spans="1:10" ht="33" customHeight="1" x14ac:dyDescent="0.2">
      <c r="A1362" s="228">
        <f t="shared" si="41"/>
        <v>1316</v>
      </c>
      <c r="B1362" s="78" t="s">
        <v>563</v>
      </c>
      <c r="C1362" s="95" t="s">
        <v>892</v>
      </c>
      <c r="D1362" s="224">
        <v>2018.11</v>
      </c>
      <c r="E1362" s="96" t="s">
        <v>2543</v>
      </c>
      <c r="F1362" s="97">
        <v>20154</v>
      </c>
      <c r="G1362" s="93">
        <v>44811</v>
      </c>
      <c r="H1362" s="98" t="s">
        <v>853</v>
      </c>
      <c r="I1362" s="94" t="s">
        <v>883</v>
      </c>
      <c r="J1362" s="46"/>
    </row>
    <row r="1363" spans="1:10" ht="33" customHeight="1" x14ac:dyDescent="0.2">
      <c r="A1363" s="228">
        <f t="shared" si="41"/>
        <v>1317</v>
      </c>
      <c r="B1363" s="78" t="s">
        <v>2544</v>
      </c>
      <c r="C1363" s="95" t="s">
        <v>892</v>
      </c>
      <c r="D1363" s="224">
        <v>2018.11</v>
      </c>
      <c r="E1363" s="55" t="s">
        <v>2545</v>
      </c>
      <c r="F1363" s="93">
        <v>3389</v>
      </c>
      <c r="G1363" s="93">
        <v>5732</v>
      </c>
      <c r="H1363" s="98" t="s">
        <v>853</v>
      </c>
      <c r="I1363" s="94" t="s">
        <v>883</v>
      </c>
      <c r="J1363" s="46" t="s">
        <v>1423</v>
      </c>
    </row>
    <row r="1364" spans="1:10" ht="33" customHeight="1" x14ac:dyDescent="0.2">
      <c r="A1364" s="228">
        <f t="shared" si="41"/>
        <v>1318</v>
      </c>
      <c r="B1364" s="78" t="s">
        <v>2546</v>
      </c>
      <c r="C1364" s="89" t="s">
        <v>2503</v>
      </c>
      <c r="D1364" s="224">
        <v>2018.11</v>
      </c>
      <c r="E1364" s="96" t="s">
        <v>2547</v>
      </c>
      <c r="F1364" s="97">
        <v>355</v>
      </c>
      <c r="G1364" s="93">
        <v>1060</v>
      </c>
      <c r="H1364" s="98" t="s">
        <v>853</v>
      </c>
      <c r="I1364" s="94" t="s">
        <v>883</v>
      </c>
      <c r="J1364" s="46"/>
    </row>
    <row r="1365" spans="1:10" ht="33" customHeight="1" x14ac:dyDescent="0.2">
      <c r="A1365" s="228">
        <f t="shared" si="41"/>
        <v>1319</v>
      </c>
      <c r="B1365" s="47" t="s">
        <v>595</v>
      </c>
      <c r="C1365" s="48" t="s">
        <v>892</v>
      </c>
      <c r="D1365" s="260">
        <v>2019.01</v>
      </c>
      <c r="E1365" s="47" t="s">
        <v>340</v>
      </c>
      <c r="F1365" s="182">
        <v>785</v>
      </c>
      <c r="G1365" s="182">
        <v>1350</v>
      </c>
      <c r="H1365" s="177" t="s">
        <v>43</v>
      </c>
      <c r="I1365" s="178" t="s">
        <v>35</v>
      </c>
    </row>
    <row r="1366" spans="1:10" ht="33" customHeight="1" x14ac:dyDescent="0.2">
      <c r="A1366" s="228">
        <f t="shared" si="41"/>
        <v>1320</v>
      </c>
      <c r="B1366" s="54" t="s">
        <v>759</v>
      </c>
      <c r="C1366" s="95" t="s">
        <v>21</v>
      </c>
      <c r="D1366" s="224">
        <v>2020.04</v>
      </c>
      <c r="E1366" s="96" t="s">
        <v>755</v>
      </c>
      <c r="F1366" s="56">
        <v>10434</v>
      </c>
      <c r="G1366" s="56">
        <v>22243</v>
      </c>
      <c r="H1366" s="98" t="s">
        <v>43</v>
      </c>
      <c r="I1366" s="94" t="s">
        <v>53</v>
      </c>
      <c r="J1366" s="27" t="s">
        <v>875</v>
      </c>
    </row>
    <row r="1367" spans="1:10" ht="33" customHeight="1" x14ac:dyDescent="0.2">
      <c r="A1367" s="228">
        <f t="shared" si="41"/>
        <v>1321</v>
      </c>
      <c r="B1367" s="216" t="s">
        <v>2548</v>
      </c>
      <c r="C1367" s="47" t="s">
        <v>21</v>
      </c>
      <c r="D1367" s="301">
        <v>2020.07</v>
      </c>
      <c r="E1367" s="302" t="s">
        <v>791</v>
      </c>
      <c r="F1367" s="137">
        <v>996</v>
      </c>
      <c r="G1367" s="137">
        <v>1829</v>
      </c>
      <c r="H1367" s="332" t="s">
        <v>43</v>
      </c>
      <c r="I1367" s="138" t="s">
        <v>53</v>
      </c>
      <c r="J1367" s="27" t="s">
        <v>875</v>
      </c>
    </row>
    <row r="1368" spans="1:10" ht="33" customHeight="1" x14ac:dyDescent="0.2">
      <c r="A1368" s="228">
        <f t="shared" si="41"/>
        <v>1322</v>
      </c>
      <c r="B1368" s="47" t="s">
        <v>2736</v>
      </c>
      <c r="C1368" s="47" t="s">
        <v>21</v>
      </c>
      <c r="D1368" s="47">
        <v>2021.01</v>
      </c>
      <c r="E1368" s="48" t="s">
        <v>2737</v>
      </c>
      <c r="F1368" s="49">
        <v>24565</v>
      </c>
      <c r="G1368" s="49">
        <v>46675</v>
      </c>
      <c r="H1368" s="50" t="s">
        <v>824</v>
      </c>
      <c r="I1368" s="156" t="s">
        <v>53</v>
      </c>
      <c r="J1368" s="27" t="s">
        <v>801</v>
      </c>
    </row>
    <row r="1369" spans="1:10" ht="33" customHeight="1" x14ac:dyDescent="0.2">
      <c r="A1369" s="376" t="s">
        <v>524</v>
      </c>
      <c r="B1369" s="372"/>
      <c r="C1369" s="372"/>
      <c r="D1369" s="372"/>
      <c r="E1369" s="372"/>
      <c r="F1369" s="372"/>
      <c r="G1369" s="372"/>
      <c r="H1369" s="372"/>
      <c r="I1369" s="372"/>
      <c r="J1369" s="373"/>
    </row>
    <row r="1370" spans="1:10" ht="33" customHeight="1" x14ac:dyDescent="0.2">
      <c r="A1370" s="228">
        <f>ROW()-47</f>
        <v>1323</v>
      </c>
      <c r="B1370" s="47" t="s">
        <v>2549</v>
      </c>
      <c r="C1370" s="54" t="s">
        <v>2550</v>
      </c>
      <c r="D1370" s="223">
        <v>2012.06</v>
      </c>
      <c r="E1370" s="48" t="s">
        <v>418</v>
      </c>
      <c r="F1370" s="49">
        <v>2417</v>
      </c>
      <c r="G1370" s="49">
        <v>3954</v>
      </c>
      <c r="H1370" s="50" t="s">
        <v>922</v>
      </c>
      <c r="I1370" s="51" t="s">
        <v>53</v>
      </c>
    </row>
    <row r="1371" spans="1:10" ht="33" customHeight="1" x14ac:dyDescent="0.2">
      <c r="A1371" s="228">
        <f t="shared" ref="A1371:A1390" si="42">ROW()-47</f>
        <v>1324</v>
      </c>
      <c r="B1371" s="47" t="s">
        <v>2551</v>
      </c>
      <c r="C1371" s="28" t="s">
        <v>524</v>
      </c>
      <c r="D1371" s="223">
        <v>2012.09</v>
      </c>
      <c r="E1371" s="48" t="s">
        <v>84</v>
      </c>
      <c r="F1371" s="49">
        <v>3901</v>
      </c>
      <c r="G1371" s="49">
        <v>6823</v>
      </c>
      <c r="H1371" s="50" t="s">
        <v>1501</v>
      </c>
      <c r="I1371" s="51" t="s">
        <v>53</v>
      </c>
    </row>
    <row r="1372" spans="1:10" ht="33" customHeight="1" x14ac:dyDescent="0.2">
      <c r="A1372" s="228">
        <f t="shared" si="42"/>
        <v>1325</v>
      </c>
      <c r="B1372" s="47" t="s">
        <v>2552</v>
      </c>
      <c r="C1372" s="28" t="s">
        <v>524</v>
      </c>
      <c r="D1372" s="223">
        <v>2012.09</v>
      </c>
      <c r="E1372" s="48" t="s">
        <v>365</v>
      </c>
      <c r="F1372" s="49">
        <v>3299</v>
      </c>
      <c r="G1372" s="49">
        <v>4169</v>
      </c>
      <c r="H1372" s="50" t="s">
        <v>1387</v>
      </c>
      <c r="I1372" s="138" t="s">
        <v>53</v>
      </c>
    </row>
    <row r="1373" spans="1:10" ht="33" customHeight="1" x14ac:dyDescent="0.2">
      <c r="A1373" s="228">
        <f t="shared" si="42"/>
        <v>1326</v>
      </c>
      <c r="B1373" s="130" t="s">
        <v>2553</v>
      </c>
      <c r="C1373" s="130" t="s">
        <v>524</v>
      </c>
      <c r="D1373" s="220">
        <v>2013.06</v>
      </c>
      <c r="E1373" s="131" t="s">
        <v>340</v>
      </c>
      <c r="F1373" s="132">
        <v>6274</v>
      </c>
      <c r="G1373" s="132">
        <v>14181</v>
      </c>
      <c r="H1373" s="133" t="s">
        <v>2554</v>
      </c>
      <c r="I1373" s="51" t="s">
        <v>53</v>
      </c>
    </row>
    <row r="1374" spans="1:10" ht="33" customHeight="1" x14ac:dyDescent="0.2">
      <c r="A1374" s="228">
        <f t="shared" si="42"/>
        <v>1327</v>
      </c>
      <c r="B1374" s="54" t="s">
        <v>2555</v>
      </c>
      <c r="C1374" s="28" t="s">
        <v>524</v>
      </c>
      <c r="D1374" s="223">
        <v>2013.07</v>
      </c>
      <c r="E1374" s="48" t="s">
        <v>145</v>
      </c>
      <c r="F1374" s="49">
        <v>1167</v>
      </c>
      <c r="G1374" s="49">
        <v>3070</v>
      </c>
      <c r="H1374" s="50" t="s">
        <v>886</v>
      </c>
      <c r="I1374" s="51" t="s">
        <v>53</v>
      </c>
    </row>
    <row r="1375" spans="1:10" ht="33" customHeight="1" x14ac:dyDescent="0.2">
      <c r="A1375" s="228">
        <f t="shared" si="42"/>
        <v>1328</v>
      </c>
      <c r="B1375" s="54" t="s">
        <v>2556</v>
      </c>
      <c r="C1375" s="47" t="s">
        <v>524</v>
      </c>
      <c r="D1375" s="224">
        <v>2014.09</v>
      </c>
      <c r="E1375" s="48" t="s">
        <v>150</v>
      </c>
      <c r="F1375" s="49">
        <v>7658</v>
      </c>
      <c r="G1375" s="49">
        <v>17615</v>
      </c>
      <c r="H1375" s="50" t="s">
        <v>886</v>
      </c>
      <c r="I1375" s="51" t="s">
        <v>53</v>
      </c>
    </row>
    <row r="1376" spans="1:10" ht="33" customHeight="1" x14ac:dyDescent="0.2">
      <c r="A1376" s="228">
        <f t="shared" si="42"/>
        <v>1329</v>
      </c>
      <c r="B1376" s="47" t="s">
        <v>2557</v>
      </c>
      <c r="C1376" s="47" t="s">
        <v>524</v>
      </c>
      <c r="D1376" s="224" t="s">
        <v>1871</v>
      </c>
      <c r="E1376" s="48" t="s">
        <v>300</v>
      </c>
      <c r="F1376" s="49">
        <v>2354</v>
      </c>
      <c r="G1376" s="49">
        <v>2770</v>
      </c>
      <c r="H1376" s="50" t="s">
        <v>1501</v>
      </c>
      <c r="I1376" s="51" t="s">
        <v>53</v>
      </c>
    </row>
    <row r="1377" spans="1:10" ht="33" customHeight="1" x14ac:dyDescent="0.2">
      <c r="A1377" s="228">
        <f t="shared" si="42"/>
        <v>1330</v>
      </c>
      <c r="B1377" s="54" t="s">
        <v>2558</v>
      </c>
      <c r="C1377" s="28" t="s">
        <v>2559</v>
      </c>
      <c r="D1377" s="224">
        <v>2015.07</v>
      </c>
      <c r="E1377" s="55" t="s">
        <v>281</v>
      </c>
      <c r="F1377" s="56">
        <v>312</v>
      </c>
      <c r="G1377" s="56">
        <v>728</v>
      </c>
      <c r="H1377" s="57" t="s">
        <v>1501</v>
      </c>
      <c r="I1377" s="58" t="s">
        <v>53</v>
      </c>
      <c r="J1377" s="46"/>
    </row>
    <row r="1378" spans="1:10" ht="33" customHeight="1" x14ac:dyDescent="0.2">
      <c r="A1378" s="228">
        <f t="shared" si="42"/>
        <v>1331</v>
      </c>
      <c r="B1378" s="54" t="s">
        <v>2560</v>
      </c>
      <c r="C1378" s="28" t="s">
        <v>524</v>
      </c>
      <c r="D1378" s="224">
        <v>2015.08</v>
      </c>
      <c r="E1378" s="55" t="s">
        <v>287</v>
      </c>
      <c r="F1378" s="56">
        <v>2643</v>
      </c>
      <c r="G1378" s="56">
        <v>5478</v>
      </c>
      <c r="H1378" s="57" t="s">
        <v>853</v>
      </c>
      <c r="I1378" s="58" t="s">
        <v>53</v>
      </c>
      <c r="J1378" s="46"/>
    </row>
    <row r="1379" spans="1:10" ht="33" customHeight="1" x14ac:dyDescent="0.2">
      <c r="A1379" s="228">
        <f t="shared" si="42"/>
        <v>1332</v>
      </c>
      <c r="B1379" s="54" t="s">
        <v>2561</v>
      </c>
      <c r="C1379" s="28" t="s">
        <v>2562</v>
      </c>
      <c r="D1379" s="224" t="s">
        <v>1153</v>
      </c>
      <c r="E1379" s="55" t="s">
        <v>238</v>
      </c>
      <c r="F1379" s="56">
        <v>2161</v>
      </c>
      <c r="G1379" s="56">
        <v>3665</v>
      </c>
      <c r="H1379" s="57" t="s">
        <v>1501</v>
      </c>
      <c r="I1379" s="58" t="s">
        <v>53</v>
      </c>
      <c r="J1379" s="45"/>
    </row>
    <row r="1380" spans="1:10" ht="33" customHeight="1" x14ac:dyDescent="0.2">
      <c r="A1380" s="228">
        <f t="shared" si="42"/>
        <v>1333</v>
      </c>
      <c r="B1380" s="54" t="s">
        <v>2563</v>
      </c>
      <c r="C1380" s="54" t="s">
        <v>2550</v>
      </c>
      <c r="D1380" s="224" t="s">
        <v>1153</v>
      </c>
      <c r="E1380" s="55" t="s">
        <v>159</v>
      </c>
      <c r="F1380" s="56">
        <v>1617</v>
      </c>
      <c r="G1380" s="56">
        <v>2153</v>
      </c>
      <c r="H1380" s="57" t="s">
        <v>2564</v>
      </c>
      <c r="I1380" s="58" t="s">
        <v>2565</v>
      </c>
      <c r="J1380" s="46"/>
    </row>
    <row r="1381" spans="1:10" ht="33" customHeight="1" x14ac:dyDescent="0.2">
      <c r="A1381" s="228">
        <f t="shared" si="42"/>
        <v>1334</v>
      </c>
      <c r="B1381" s="54" t="s">
        <v>2566</v>
      </c>
      <c r="C1381" s="28" t="s">
        <v>524</v>
      </c>
      <c r="D1381" s="224">
        <v>2015.12</v>
      </c>
      <c r="E1381" s="55" t="s">
        <v>246</v>
      </c>
      <c r="F1381" s="56">
        <v>1601</v>
      </c>
      <c r="G1381" s="56">
        <v>3186</v>
      </c>
      <c r="H1381" s="57" t="s">
        <v>1501</v>
      </c>
      <c r="I1381" s="58" t="s">
        <v>53</v>
      </c>
      <c r="J1381" s="46"/>
    </row>
    <row r="1382" spans="1:10" ht="33" customHeight="1" x14ac:dyDescent="0.2">
      <c r="A1382" s="228">
        <f t="shared" si="42"/>
        <v>1335</v>
      </c>
      <c r="B1382" s="54" t="s">
        <v>2567</v>
      </c>
      <c r="C1382" s="28" t="s">
        <v>524</v>
      </c>
      <c r="D1382" s="224">
        <v>2016.07</v>
      </c>
      <c r="E1382" s="55" t="s">
        <v>216</v>
      </c>
      <c r="F1382" s="56">
        <v>2613</v>
      </c>
      <c r="G1382" s="56">
        <v>6699</v>
      </c>
      <c r="H1382" s="57" t="s">
        <v>2568</v>
      </c>
      <c r="I1382" s="58" t="s">
        <v>53</v>
      </c>
      <c r="J1382" s="46"/>
    </row>
    <row r="1383" spans="1:10" ht="33" customHeight="1" x14ac:dyDescent="0.2">
      <c r="A1383" s="228">
        <f t="shared" si="42"/>
        <v>1336</v>
      </c>
      <c r="B1383" s="54" t="s">
        <v>2569</v>
      </c>
      <c r="C1383" s="54" t="s">
        <v>524</v>
      </c>
      <c r="D1383" s="224">
        <v>2016.07</v>
      </c>
      <c r="E1383" s="55" t="s">
        <v>217</v>
      </c>
      <c r="F1383" s="56">
        <v>4723</v>
      </c>
      <c r="G1383" s="56">
        <v>10008</v>
      </c>
      <c r="H1383" s="57" t="s">
        <v>1501</v>
      </c>
      <c r="I1383" s="58" t="s">
        <v>53</v>
      </c>
      <c r="J1383" s="46"/>
    </row>
    <row r="1384" spans="1:10" ht="33" customHeight="1" x14ac:dyDescent="0.2">
      <c r="A1384" s="228">
        <f t="shared" si="42"/>
        <v>1337</v>
      </c>
      <c r="B1384" s="54" t="s">
        <v>2570</v>
      </c>
      <c r="C1384" s="66" t="s">
        <v>2550</v>
      </c>
      <c r="D1384" s="224">
        <v>2016.11</v>
      </c>
      <c r="E1384" s="55" t="s">
        <v>168</v>
      </c>
      <c r="F1384" s="67">
        <v>2066</v>
      </c>
      <c r="G1384" s="68">
        <v>3471</v>
      </c>
      <c r="H1384" s="57" t="s">
        <v>42</v>
      </c>
      <c r="I1384" s="76" t="s">
        <v>53</v>
      </c>
      <c r="J1384" s="46"/>
    </row>
    <row r="1385" spans="1:10" ht="33" customHeight="1" x14ac:dyDescent="0.2">
      <c r="A1385" s="228">
        <f t="shared" si="42"/>
        <v>1338</v>
      </c>
      <c r="B1385" s="165" t="s">
        <v>2571</v>
      </c>
      <c r="C1385" s="54" t="s">
        <v>524</v>
      </c>
      <c r="D1385" s="255">
        <v>2018.01</v>
      </c>
      <c r="E1385" s="59" t="s">
        <v>2572</v>
      </c>
      <c r="F1385" s="60">
        <v>5495</v>
      </c>
      <c r="G1385" s="60">
        <v>11529</v>
      </c>
      <c r="H1385" s="139" t="s">
        <v>42</v>
      </c>
      <c r="I1385" s="58" t="s">
        <v>53</v>
      </c>
      <c r="J1385" s="46" t="s">
        <v>1042</v>
      </c>
    </row>
    <row r="1386" spans="1:10" ht="33" customHeight="1" x14ac:dyDescent="0.2">
      <c r="A1386" s="228">
        <f t="shared" si="42"/>
        <v>1339</v>
      </c>
      <c r="B1386" s="54" t="s">
        <v>2573</v>
      </c>
      <c r="C1386" s="54" t="s">
        <v>524</v>
      </c>
      <c r="D1386" s="224">
        <v>2018.03</v>
      </c>
      <c r="E1386" s="55" t="s">
        <v>534</v>
      </c>
      <c r="F1386" s="56">
        <v>1961</v>
      </c>
      <c r="G1386" s="56">
        <v>3596</v>
      </c>
      <c r="H1386" s="57" t="s">
        <v>2</v>
      </c>
      <c r="I1386" s="199" t="s">
        <v>2574</v>
      </c>
      <c r="J1386" s="46"/>
    </row>
    <row r="1387" spans="1:10" ht="33" customHeight="1" x14ac:dyDescent="0.2">
      <c r="A1387" s="228">
        <f t="shared" si="42"/>
        <v>1340</v>
      </c>
      <c r="B1387" s="54" t="s">
        <v>2575</v>
      </c>
      <c r="C1387" s="54" t="s">
        <v>524</v>
      </c>
      <c r="D1387" s="224">
        <v>2019.05</v>
      </c>
      <c r="E1387" s="96" t="s">
        <v>596</v>
      </c>
      <c r="F1387" s="56">
        <v>1596</v>
      </c>
      <c r="G1387" s="56">
        <v>3799</v>
      </c>
      <c r="H1387" s="98" t="s">
        <v>43</v>
      </c>
      <c r="I1387" s="98" t="s">
        <v>53</v>
      </c>
    </row>
    <row r="1388" spans="1:10" ht="33" customHeight="1" x14ac:dyDescent="0.2">
      <c r="A1388" s="228">
        <f t="shared" si="42"/>
        <v>1341</v>
      </c>
      <c r="B1388" s="54" t="s">
        <v>2576</v>
      </c>
      <c r="C1388" s="95" t="s">
        <v>524</v>
      </c>
      <c r="D1388" s="224">
        <v>2019.07</v>
      </c>
      <c r="E1388" s="96" t="s">
        <v>660</v>
      </c>
      <c r="F1388" s="56">
        <v>4634</v>
      </c>
      <c r="G1388" s="56">
        <v>11003</v>
      </c>
      <c r="H1388" s="183" t="s">
        <v>2554</v>
      </c>
      <c r="I1388" s="98" t="s">
        <v>35</v>
      </c>
    </row>
    <row r="1389" spans="1:10" ht="33" customHeight="1" x14ac:dyDescent="0.2">
      <c r="A1389" s="228">
        <f t="shared" si="42"/>
        <v>1342</v>
      </c>
      <c r="B1389" s="54" t="s">
        <v>2577</v>
      </c>
      <c r="C1389" s="95" t="s">
        <v>524</v>
      </c>
      <c r="D1389" s="224">
        <v>2019.09</v>
      </c>
      <c r="E1389" s="96" t="s">
        <v>683</v>
      </c>
      <c r="F1389" s="56">
        <v>4103</v>
      </c>
      <c r="G1389" s="56">
        <v>8987</v>
      </c>
      <c r="H1389" s="98" t="s">
        <v>43</v>
      </c>
      <c r="I1389" s="98" t="s">
        <v>53</v>
      </c>
      <c r="J1389" s="27" t="s">
        <v>1045</v>
      </c>
    </row>
    <row r="1390" spans="1:10" ht="33" customHeight="1" x14ac:dyDescent="0.2">
      <c r="A1390" s="228">
        <f t="shared" si="42"/>
        <v>1343</v>
      </c>
      <c r="B1390" s="54" t="s">
        <v>2578</v>
      </c>
      <c r="C1390" s="95" t="s">
        <v>524</v>
      </c>
      <c r="D1390" s="224" t="s">
        <v>1039</v>
      </c>
      <c r="E1390" s="96" t="s">
        <v>695</v>
      </c>
      <c r="F1390" s="56">
        <v>3904</v>
      </c>
      <c r="G1390" s="56">
        <v>11885</v>
      </c>
      <c r="H1390" s="183" t="s">
        <v>886</v>
      </c>
      <c r="I1390" s="98" t="s">
        <v>53</v>
      </c>
      <c r="J1390" s="27" t="s">
        <v>2579</v>
      </c>
    </row>
    <row r="1391" spans="1:10" ht="33" customHeight="1" x14ac:dyDescent="0.2">
      <c r="A1391" s="376" t="s">
        <v>741</v>
      </c>
      <c r="B1391" s="372"/>
      <c r="C1391" s="372"/>
      <c r="D1391" s="372"/>
      <c r="E1391" s="372"/>
      <c r="F1391" s="372"/>
      <c r="G1391" s="372"/>
      <c r="H1391" s="372"/>
      <c r="I1391" s="372"/>
      <c r="J1391" s="373"/>
    </row>
    <row r="1392" spans="1:10" ht="33" customHeight="1" x14ac:dyDescent="0.2">
      <c r="A1392" s="151">
        <f>ROW()-48</f>
        <v>1344</v>
      </c>
      <c r="B1392" s="54" t="s">
        <v>2580</v>
      </c>
      <c r="C1392" s="61" t="s">
        <v>2581</v>
      </c>
      <c r="D1392" s="224">
        <v>2016.11</v>
      </c>
      <c r="E1392" s="55" t="s">
        <v>201</v>
      </c>
      <c r="F1392" s="67">
        <v>136</v>
      </c>
      <c r="G1392" s="68">
        <v>314</v>
      </c>
      <c r="H1392" s="69" t="s">
        <v>1747</v>
      </c>
      <c r="I1392" s="70" t="s">
        <v>53</v>
      </c>
      <c r="J1392" s="46"/>
    </row>
    <row r="1393" spans="1:10" ht="33" customHeight="1" x14ac:dyDescent="0.2">
      <c r="A1393" s="329">
        <f>ROW()-48</f>
        <v>1345</v>
      </c>
      <c r="B1393" s="83" t="s">
        <v>2582</v>
      </c>
      <c r="C1393" s="83" t="s">
        <v>2581</v>
      </c>
      <c r="D1393" s="257">
        <v>2018.07</v>
      </c>
      <c r="E1393" s="84" t="s">
        <v>2583</v>
      </c>
      <c r="F1393" s="85">
        <v>1924</v>
      </c>
      <c r="G1393" s="85">
        <v>4236</v>
      </c>
      <c r="H1393" s="86" t="s">
        <v>1501</v>
      </c>
      <c r="I1393" s="87" t="s">
        <v>32</v>
      </c>
      <c r="J1393" s="72"/>
    </row>
    <row r="1394" spans="1:10" ht="33" customHeight="1" x14ac:dyDescent="0.2">
      <c r="A1394" s="376" t="s">
        <v>735</v>
      </c>
      <c r="B1394" s="372"/>
      <c r="C1394" s="372"/>
      <c r="D1394" s="372"/>
      <c r="E1394" s="372"/>
      <c r="F1394" s="372"/>
      <c r="G1394" s="372"/>
      <c r="H1394" s="372"/>
      <c r="I1394" s="372"/>
      <c r="J1394" s="373"/>
    </row>
    <row r="1395" spans="1:10" ht="33" customHeight="1" x14ac:dyDescent="0.2">
      <c r="A1395" s="333">
        <f>ROW()-49</f>
        <v>1346</v>
      </c>
      <c r="B1395" s="83" t="s">
        <v>2584</v>
      </c>
      <c r="C1395" s="83" t="s">
        <v>2585</v>
      </c>
      <c r="D1395" s="257">
        <v>2018.07</v>
      </c>
      <c r="E1395" s="84" t="s">
        <v>2586</v>
      </c>
      <c r="F1395" s="85">
        <v>320</v>
      </c>
      <c r="G1395" s="85">
        <v>787</v>
      </c>
      <c r="H1395" s="86" t="s">
        <v>1501</v>
      </c>
      <c r="I1395" s="87" t="s">
        <v>2574</v>
      </c>
      <c r="J1395" s="72"/>
    </row>
    <row r="1396" spans="1:10" ht="33" customHeight="1" x14ac:dyDescent="0.2">
      <c r="A1396" s="333">
        <f>ROW()-49</f>
        <v>1347</v>
      </c>
      <c r="B1396" s="47" t="s">
        <v>2587</v>
      </c>
      <c r="C1396" s="83" t="s">
        <v>2588</v>
      </c>
      <c r="D1396" s="223">
        <v>2020.09</v>
      </c>
      <c r="E1396" s="48" t="s">
        <v>819</v>
      </c>
      <c r="F1396" s="49">
        <v>5472</v>
      </c>
      <c r="G1396" s="49">
        <v>14224</v>
      </c>
      <c r="H1396" s="50" t="s">
        <v>579</v>
      </c>
      <c r="I1396" s="51" t="s">
        <v>579</v>
      </c>
    </row>
    <row r="1397" spans="1:10" ht="33" customHeight="1" x14ac:dyDescent="0.2">
      <c r="A1397" s="376" t="s">
        <v>729</v>
      </c>
      <c r="B1397" s="372"/>
      <c r="C1397" s="372"/>
      <c r="D1397" s="372"/>
      <c r="E1397" s="372"/>
      <c r="F1397" s="372"/>
      <c r="G1397" s="372"/>
      <c r="H1397" s="372"/>
      <c r="I1397" s="372"/>
      <c r="J1397" s="373"/>
    </row>
    <row r="1398" spans="1:10" ht="33" customHeight="1" x14ac:dyDescent="0.2">
      <c r="A1398" s="219">
        <f>ROW()-50</f>
        <v>1348</v>
      </c>
      <c r="B1398" s="54" t="s">
        <v>2589</v>
      </c>
      <c r="C1398" s="54" t="s">
        <v>2590</v>
      </c>
      <c r="D1398" s="224">
        <v>2007.04</v>
      </c>
      <c r="E1398" s="55" t="s">
        <v>398</v>
      </c>
      <c r="F1398" s="56">
        <v>1062</v>
      </c>
      <c r="G1398" s="56">
        <v>1380</v>
      </c>
      <c r="H1398" s="199" t="s">
        <v>2</v>
      </c>
      <c r="I1398" s="51" t="s">
        <v>53</v>
      </c>
      <c r="J1398" s="46"/>
    </row>
    <row r="1399" spans="1:10" ht="33" customHeight="1" x14ac:dyDescent="0.2">
      <c r="A1399" s="219">
        <f t="shared" ref="A1399:A1452" si="43">ROW()-50</f>
        <v>1349</v>
      </c>
      <c r="B1399" s="47" t="s">
        <v>2591</v>
      </c>
      <c r="C1399" s="54" t="s">
        <v>2592</v>
      </c>
      <c r="D1399" s="224">
        <v>2009.04</v>
      </c>
      <c r="E1399" s="48" t="s">
        <v>466</v>
      </c>
      <c r="F1399" s="49">
        <v>1918</v>
      </c>
      <c r="G1399" s="49">
        <v>3655</v>
      </c>
      <c r="H1399" s="156" t="s">
        <v>2</v>
      </c>
      <c r="I1399" s="51" t="s">
        <v>53</v>
      </c>
    </row>
    <row r="1400" spans="1:10" ht="33" customHeight="1" x14ac:dyDescent="0.2">
      <c r="A1400" s="219">
        <f t="shared" si="43"/>
        <v>1350</v>
      </c>
      <c r="B1400" s="47" t="s">
        <v>2593</v>
      </c>
      <c r="C1400" s="54" t="s">
        <v>2594</v>
      </c>
      <c r="D1400" s="224">
        <v>2010.09</v>
      </c>
      <c r="E1400" s="48" t="s">
        <v>340</v>
      </c>
      <c r="F1400" s="49">
        <v>1600</v>
      </c>
      <c r="G1400" s="49">
        <v>2923</v>
      </c>
      <c r="H1400" s="156" t="s">
        <v>4</v>
      </c>
      <c r="I1400" s="51" t="s">
        <v>53</v>
      </c>
    </row>
    <row r="1401" spans="1:10" ht="33" customHeight="1" x14ac:dyDescent="0.2">
      <c r="A1401" s="219">
        <f t="shared" si="43"/>
        <v>1351</v>
      </c>
      <c r="B1401" s="47" t="s">
        <v>68</v>
      </c>
      <c r="C1401" s="54" t="s">
        <v>2594</v>
      </c>
      <c r="D1401" s="224" t="s">
        <v>2595</v>
      </c>
      <c r="E1401" s="48" t="s">
        <v>439</v>
      </c>
      <c r="F1401" s="49">
        <v>192</v>
      </c>
      <c r="G1401" s="49">
        <v>336</v>
      </c>
      <c r="H1401" s="50" t="s">
        <v>2</v>
      </c>
      <c r="I1401" s="51" t="s">
        <v>53</v>
      </c>
      <c r="J1401" s="127"/>
    </row>
    <row r="1402" spans="1:10" ht="33" customHeight="1" x14ac:dyDescent="0.2">
      <c r="A1402" s="219">
        <f t="shared" si="43"/>
        <v>1352</v>
      </c>
      <c r="B1402" s="47" t="s">
        <v>2596</v>
      </c>
      <c r="C1402" s="54" t="s">
        <v>2594</v>
      </c>
      <c r="D1402" s="224">
        <v>2010.12</v>
      </c>
      <c r="E1402" s="48" t="s">
        <v>444</v>
      </c>
      <c r="F1402" s="49">
        <v>359</v>
      </c>
      <c r="G1402" s="49">
        <v>432</v>
      </c>
      <c r="H1402" s="226" t="s">
        <v>30</v>
      </c>
      <c r="I1402" s="227" t="s">
        <v>53</v>
      </c>
      <c r="J1402" s="127"/>
    </row>
    <row r="1403" spans="1:10" ht="33" customHeight="1" x14ac:dyDescent="0.2">
      <c r="A1403" s="219">
        <f t="shared" si="43"/>
        <v>1353</v>
      </c>
      <c r="B1403" s="47" t="s">
        <v>2597</v>
      </c>
      <c r="C1403" s="54" t="s">
        <v>2594</v>
      </c>
      <c r="D1403" s="224">
        <v>2011.03</v>
      </c>
      <c r="E1403" s="48" t="s">
        <v>439</v>
      </c>
      <c r="F1403" s="49">
        <v>945</v>
      </c>
      <c r="G1403" s="49">
        <v>1376</v>
      </c>
      <c r="H1403" s="50" t="s">
        <v>2</v>
      </c>
      <c r="I1403" s="51" t="s">
        <v>53</v>
      </c>
    </row>
    <row r="1404" spans="1:10" ht="33" customHeight="1" x14ac:dyDescent="0.2">
      <c r="A1404" s="219">
        <f t="shared" si="43"/>
        <v>1354</v>
      </c>
      <c r="B1404" s="47" t="s">
        <v>2598</v>
      </c>
      <c r="C1404" s="54" t="s">
        <v>2594</v>
      </c>
      <c r="D1404" s="224">
        <v>2011.07</v>
      </c>
      <c r="E1404" s="48" t="s">
        <v>384</v>
      </c>
      <c r="F1404" s="49">
        <v>418</v>
      </c>
      <c r="G1404" s="49">
        <v>649</v>
      </c>
      <c r="H1404" s="50" t="s">
        <v>2599</v>
      </c>
      <c r="I1404" s="51" t="s">
        <v>53</v>
      </c>
    </row>
    <row r="1405" spans="1:10" ht="33" customHeight="1" x14ac:dyDescent="0.2">
      <c r="A1405" s="219">
        <f t="shared" si="43"/>
        <v>1355</v>
      </c>
      <c r="B1405" s="47" t="s">
        <v>2600</v>
      </c>
      <c r="C1405" s="54" t="s">
        <v>2594</v>
      </c>
      <c r="D1405" s="224">
        <v>2011.09</v>
      </c>
      <c r="E1405" s="48" t="s">
        <v>389</v>
      </c>
      <c r="F1405" s="49">
        <v>1194</v>
      </c>
      <c r="G1405" s="49">
        <v>1937</v>
      </c>
      <c r="H1405" s="50" t="s">
        <v>2601</v>
      </c>
      <c r="I1405" s="51" t="s">
        <v>53</v>
      </c>
    </row>
    <row r="1406" spans="1:10" ht="33" customHeight="1" x14ac:dyDescent="0.2">
      <c r="A1406" s="219">
        <f t="shared" si="43"/>
        <v>1356</v>
      </c>
      <c r="B1406" s="47" t="s">
        <v>47</v>
      </c>
      <c r="C1406" s="54" t="s">
        <v>2594</v>
      </c>
      <c r="D1406" s="224">
        <v>2011.12</v>
      </c>
      <c r="E1406" s="48" t="s">
        <v>135</v>
      </c>
      <c r="F1406" s="49">
        <v>384</v>
      </c>
      <c r="G1406" s="49">
        <v>842</v>
      </c>
      <c r="H1406" s="156" t="s">
        <v>4</v>
      </c>
      <c r="I1406" s="51" t="s">
        <v>53</v>
      </c>
    </row>
    <row r="1407" spans="1:10" ht="33" customHeight="1" x14ac:dyDescent="0.2">
      <c r="A1407" s="219">
        <f t="shared" si="43"/>
        <v>1357</v>
      </c>
      <c r="B1407" s="47" t="s">
        <v>2602</v>
      </c>
      <c r="C1407" s="54" t="s">
        <v>2594</v>
      </c>
      <c r="D1407" s="223">
        <v>2012.06</v>
      </c>
      <c r="E1407" s="48" t="s">
        <v>144</v>
      </c>
      <c r="F1407" s="49">
        <v>775</v>
      </c>
      <c r="G1407" s="49">
        <v>1647</v>
      </c>
      <c r="H1407" s="50" t="s">
        <v>922</v>
      </c>
      <c r="I1407" s="51" t="s">
        <v>53</v>
      </c>
    </row>
    <row r="1408" spans="1:10" ht="33" customHeight="1" x14ac:dyDescent="0.2">
      <c r="A1408" s="219">
        <f t="shared" si="43"/>
        <v>1358</v>
      </c>
      <c r="B1408" s="47" t="s">
        <v>2603</v>
      </c>
      <c r="C1408" s="54" t="s">
        <v>2594</v>
      </c>
      <c r="D1408" s="223">
        <v>2012.08</v>
      </c>
      <c r="E1408" s="48" t="s">
        <v>358</v>
      </c>
      <c r="F1408" s="49">
        <v>2828</v>
      </c>
      <c r="G1408" s="49">
        <v>6965</v>
      </c>
      <c r="H1408" s="50" t="s">
        <v>922</v>
      </c>
      <c r="I1408" s="51" t="s">
        <v>53</v>
      </c>
    </row>
    <row r="1409" spans="1:10" ht="33" customHeight="1" x14ac:dyDescent="0.2">
      <c r="A1409" s="219">
        <f t="shared" si="43"/>
        <v>1359</v>
      </c>
      <c r="B1409" s="54" t="s">
        <v>2604</v>
      </c>
      <c r="C1409" s="54" t="s">
        <v>2594</v>
      </c>
      <c r="D1409" s="223">
        <v>2013.02</v>
      </c>
      <c r="E1409" s="48" t="s">
        <v>376</v>
      </c>
      <c r="F1409" s="49">
        <v>1197</v>
      </c>
      <c r="G1409" s="49">
        <v>2423</v>
      </c>
      <c r="H1409" s="50" t="s">
        <v>2599</v>
      </c>
      <c r="I1409" s="51" t="s">
        <v>53</v>
      </c>
    </row>
    <row r="1410" spans="1:10" ht="33" customHeight="1" x14ac:dyDescent="0.2">
      <c r="A1410" s="219">
        <f t="shared" si="43"/>
        <v>1360</v>
      </c>
      <c r="B1410" s="54" t="s">
        <v>2605</v>
      </c>
      <c r="C1410" s="54" t="s">
        <v>2594</v>
      </c>
      <c r="D1410" s="223">
        <v>2013.09</v>
      </c>
      <c r="E1410" s="48" t="s">
        <v>351</v>
      </c>
      <c r="F1410" s="49">
        <v>431</v>
      </c>
      <c r="G1410" s="49">
        <v>978</v>
      </c>
      <c r="H1410" s="50" t="s">
        <v>2606</v>
      </c>
      <c r="I1410" s="51" t="s">
        <v>53</v>
      </c>
    </row>
    <row r="1411" spans="1:10" ht="33" customHeight="1" x14ac:dyDescent="0.2">
      <c r="A1411" s="219">
        <f t="shared" si="43"/>
        <v>1361</v>
      </c>
      <c r="B1411" s="54" t="s">
        <v>2607</v>
      </c>
      <c r="C1411" s="54" t="s">
        <v>2594</v>
      </c>
      <c r="D1411" s="223">
        <v>2013.09</v>
      </c>
      <c r="E1411" s="48" t="s">
        <v>251</v>
      </c>
      <c r="F1411" s="49">
        <v>795</v>
      </c>
      <c r="G1411" s="49">
        <v>1798</v>
      </c>
      <c r="H1411" s="50" t="s">
        <v>2608</v>
      </c>
      <c r="I1411" s="51" t="s">
        <v>53</v>
      </c>
    </row>
    <row r="1412" spans="1:10" ht="33" customHeight="1" x14ac:dyDescent="0.2">
      <c r="A1412" s="219">
        <f t="shared" si="43"/>
        <v>1362</v>
      </c>
      <c r="B1412" s="54" t="s">
        <v>2609</v>
      </c>
      <c r="C1412" s="54" t="s">
        <v>2594</v>
      </c>
      <c r="D1412" s="223">
        <v>2013.09</v>
      </c>
      <c r="E1412" s="48" t="s">
        <v>251</v>
      </c>
      <c r="F1412" s="49">
        <v>1421</v>
      </c>
      <c r="G1412" s="49">
        <v>2446</v>
      </c>
      <c r="H1412" s="50" t="s">
        <v>2599</v>
      </c>
      <c r="I1412" s="51" t="s">
        <v>53</v>
      </c>
    </row>
    <row r="1413" spans="1:10" ht="33" customHeight="1" x14ac:dyDescent="0.2">
      <c r="A1413" s="219">
        <f t="shared" si="43"/>
        <v>1363</v>
      </c>
      <c r="B1413" s="73" t="s">
        <v>2610</v>
      </c>
      <c r="C1413" s="54" t="s">
        <v>2594</v>
      </c>
      <c r="D1413" s="223">
        <v>2013.09</v>
      </c>
      <c r="E1413" s="48" t="s">
        <v>352</v>
      </c>
      <c r="F1413" s="49">
        <v>3874</v>
      </c>
      <c r="G1413" s="49">
        <v>6835</v>
      </c>
      <c r="H1413" s="50" t="s">
        <v>2611</v>
      </c>
      <c r="I1413" s="138" t="s">
        <v>53</v>
      </c>
    </row>
    <row r="1414" spans="1:10" ht="33" customHeight="1" x14ac:dyDescent="0.2">
      <c r="A1414" s="219">
        <f t="shared" si="43"/>
        <v>1364</v>
      </c>
      <c r="B1414" s="54" t="s">
        <v>2612</v>
      </c>
      <c r="C1414" s="54" t="s">
        <v>2594</v>
      </c>
      <c r="D1414" s="224">
        <v>2014.03</v>
      </c>
      <c r="E1414" s="135" t="s">
        <v>505</v>
      </c>
      <c r="F1414" s="136">
        <v>743</v>
      </c>
      <c r="G1414" s="49">
        <v>1550</v>
      </c>
      <c r="H1414" s="50" t="s">
        <v>2613</v>
      </c>
      <c r="I1414" s="51" t="s">
        <v>53</v>
      </c>
      <c r="J1414" s="45"/>
    </row>
    <row r="1415" spans="1:10" ht="33" customHeight="1" x14ac:dyDescent="0.2">
      <c r="A1415" s="219">
        <f t="shared" si="43"/>
        <v>1365</v>
      </c>
      <c r="B1415" s="54" t="s">
        <v>2614</v>
      </c>
      <c r="C1415" s="54" t="s">
        <v>2594</v>
      </c>
      <c r="D1415" s="224">
        <v>2014.04</v>
      </c>
      <c r="E1415" s="135" t="s">
        <v>237</v>
      </c>
      <c r="F1415" s="136">
        <v>2043</v>
      </c>
      <c r="G1415" s="49">
        <v>2043</v>
      </c>
      <c r="H1415" s="50" t="s">
        <v>2</v>
      </c>
      <c r="I1415" s="51" t="s">
        <v>53</v>
      </c>
      <c r="J1415" s="45"/>
    </row>
    <row r="1416" spans="1:10" ht="33" customHeight="1" x14ac:dyDescent="0.2">
      <c r="A1416" s="219">
        <f t="shared" si="43"/>
        <v>1366</v>
      </c>
      <c r="B1416" s="47" t="s">
        <v>2615</v>
      </c>
      <c r="C1416" s="54" t="s">
        <v>2594</v>
      </c>
      <c r="D1416" s="224">
        <v>2014.07</v>
      </c>
      <c r="E1416" s="48" t="s">
        <v>261</v>
      </c>
      <c r="F1416" s="49">
        <v>1260</v>
      </c>
      <c r="G1416" s="49">
        <v>2100</v>
      </c>
      <c r="H1416" s="50" t="s">
        <v>2616</v>
      </c>
      <c r="I1416" s="51" t="s">
        <v>53</v>
      </c>
    </row>
    <row r="1417" spans="1:10" ht="33" customHeight="1" x14ac:dyDescent="0.2">
      <c r="A1417" s="219">
        <f t="shared" si="43"/>
        <v>1367</v>
      </c>
      <c r="B1417" s="47" t="s">
        <v>2617</v>
      </c>
      <c r="C1417" s="54" t="s">
        <v>2594</v>
      </c>
      <c r="D1417" s="224">
        <v>2014.07</v>
      </c>
      <c r="E1417" s="48" t="s">
        <v>336</v>
      </c>
      <c r="F1417" s="49">
        <v>333</v>
      </c>
      <c r="G1417" s="49">
        <v>432</v>
      </c>
      <c r="H1417" s="50" t="s">
        <v>2618</v>
      </c>
      <c r="I1417" s="51" t="s">
        <v>53</v>
      </c>
      <c r="J1417" s="27" t="s">
        <v>834</v>
      </c>
    </row>
    <row r="1418" spans="1:10" ht="33" customHeight="1" x14ac:dyDescent="0.2">
      <c r="A1418" s="219">
        <f t="shared" si="43"/>
        <v>1368</v>
      </c>
      <c r="B1418" s="47" t="s">
        <v>2619</v>
      </c>
      <c r="C1418" s="54" t="s">
        <v>2594</v>
      </c>
      <c r="D1418" s="224">
        <v>2014.07</v>
      </c>
      <c r="E1418" s="48" t="s">
        <v>337</v>
      </c>
      <c r="F1418" s="49">
        <v>516</v>
      </c>
      <c r="G1418" s="49">
        <v>1126</v>
      </c>
      <c r="H1418" s="50" t="s">
        <v>2620</v>
      </c>
      <c r="I1418" s="51" t="s">
        <v>53</v>
      </c>
    </row>
    <row r="1419" spans="1:10" ht="33" customHeight="1" x14ac:dyDescent="0.2">
      <c r="A1419" s="219">
        <f t="shared" si="43"/>
        <v>1369</v>
      </c>
      <c r="B1419" s="47" t="s">
        <v>2621</v>
      </c>
      <c r="C1419" s="54" t="s">
        <v>2594</v>
      </c>
      <c r="D1419" s="224">
        <v>2014.09</v>
      </c>
      <c r="E1419" s="48" t="s">
        <v>227</v>
      </c>
      <c r="F1419" s="49">
        <v>360</v>
      </c>
      <c r="G1419" s="49">
        <v>774</v>
      </c>
      <c r="H1419" s="50" t="s">
        <v>30</v>
      </c>
      <c r="I1419" s="51" t="s">
        <v>53</v>
      </c>
    </row>
    <row r="1420" spans="1:10" ht="33" customHeight="1" x14ac:dyDescent="0.2">
      <c r="A1420" s="219">
        <f t="shared" si="43"/>
        <v>1370</v>
      </c>
      <c r="B1420" s="54" t="s">
        <v>2622</v>
      </c>
      <c r="C1420" s="54" t="s">
        <v>2594</v>
      </c>
      <c r="D1420" s="224">
        <v>2015.03</v>
      </c>
      <c r="E1420" s="55" t="s">
        <v>256</v>
      </c>
      <c r="F1420" s="56">
        <v>2710</v>
      </c>
      <c r="G1420" s="56">
        <v>414</v>
      </c>
      <c r="H1420" s="57" t="s">
        <v>30</v>
      </c>
      <c r="I1420" s="58" t="s">
        <v>53</v>
      </c>
      <c r="J1420" s="46"/>
    </row>
    <row r="1421" spans="1:10" ht="33" customHeight="1" x14ac:dyDescent="0.2">
      <c r="A1421" s="219">
        <f t="shared" si="43"/>
        <v>1371</v>
      </c>
      <c r="B1421" s="54" t="s">
        <v>2623</v>
      </c>
      <c r="C1421" s="54" t="s">
        <v>2594</v>
      </c>
      <c r="D1421" s="224">
        <v>2015.07</v>
      </c>
      <c r="E1421" s="55" t="s">
        <v>276</v>
      </c>
      <c r="F1421" s="56">
        <v>1168</v>
      </c>
      <c r="G1421" s="56">
        <v>1228</v>
      </c>
      <c r="H1421" s="57" t="s">
        <v>30</v>
      </c>
      <c r="I1421" s="58" t="s">
        <v>53</v>
      </c>
      <c r="J1421" s="46"/>
    </row>
    <row r="1422" spans="1:10" ht="33" customHeight="1" x14ac:dyDescent="0.2">
      <c r="A1422" s="219">
        <f t="shared" si="43"/>
        <v>1372</v>
      </c>
      <c r="B1422" s="54" t="s">
        <v>2624</v>
      </c>
      <c r="C1422" s="54" t="s">
        <v>2594</v>
      </c>
      <c r="D1422" s="224">
        <v>2015.08</v>
      </c>
      <c r="E1422" s="55" t="s">
        <v>291</v>
      </c>
      <c r="F1422" s="56">
        <v>561</v>
      </c>
      <c r="G1422" s="56">
        <v>841</v>
      </c>
      <c r="H1422" s="57" t="s">
        <v>2599</v>
      </c>
      <c r="I1422" s="58" t="s">
        <v>53</v>
      </c>
      <c r="J1422" s="46"/>
    </row>
    <row r="1423" spans="1:10" ht="33" customHeight="1" x14ac:dyDescent="0.2">
      <c r="A1423" s="219">
        <f t="shared" si="43"/>
        <v>1373</v>
      </c>
      <c r="B1423" s="54" t="s">
        <v>2625</v>
      </c>
      <c r="C1423" s="54" t="s">
        <v>2594</v>
      </c>
      <c r="D1423" s="224">
        <v>2015.11</v>
      </c>
      <c r="E1423" s="55" t="s">
        <v>153</v>
      </c>
      <c r="F1423" s="56">
        <v>669</v>
      </c>
      <c r="G1423" s="56">
        <v>1141</v>
      </c>
      <c r="H1423" s="57" t="s">
        <v>1023</v>
      </c>
      <c r="I1423" s="58" t="s">
        <v>53</v>
      </c>
      <c r="J1423" s="46"/>
    </row>
    <row r="1424" spans="1:10" ht="33" customHeight="1" x14ac:dyDescent="0.2">
      <c r="A1424" s="219">
        <f t="shared" si="43"/>
        <v>1374</v>
      </c>
      <c r="B1424" s="54" t="s">
        <v>2626</v>
      </c>
      <c r="C1424" s="130" t="s">
        <v>2594</v>
      </c>
      <c r="D1424" s="224">
        <v>2016.03</v>
      </c>
      <c r="E1424" s="55" t="s">
        <v>249</v>
      </c>
      <c r="F1424" s="56">
        <v>247</v>
      </c>
      <c r="G1424" s="74">
        <v>404</v>
      </c>
      <c r="H1424" s="75" t="s">
        <v>30</v>
      </c>
      <c r="I1424" s="157" t="s">
        <v>53</v>
      </c>
      <c r="J1424" s="46"/>
    </row>
    <row r="1425" spans="1:10" ht="33" customHeight="1" x14ac:dyDescent="0.2">
      <c r="A1425" s="219">
        <f t="shared" si="43"/>
        <v>1375</v>
      </c>
      <c r="B1425" s="130" t="s">
        <v>2627</v>
      </c>
      <c r="C1425" s="130" t="s">
        <v>2628</v>
      </c>
      <c r="D1425" s="255">
        <v>2016.03</v>
      </c>
      <c r="E1425" s="59" t="s">
        <v>240</v>
      </c>
      <c r="F1425" s="60">
        <v>4183</v>
      </c>
      <c r="G1425" s="56">
        <v>10382</v>
      </c>
      <c r="H1425" s="57" t="s">
        <v>1245</v>
      </c>
      <c r="I1425" s="58" t="s">
        <v>53</v>
      </c>
      <c r="J1425" s="46"/>
    </row>
    <row r="1426" spans="1:10" ht="33" customHeight="1" x14ac:dyDescent="0.2">
      <c r="A1426" s="219">
        <f t="shared" si="43"/>
        <v>1376</v>
      </c>
      <c r="B1426" s="54" t="s">
        <v>2629</v>
      </c>
      <c r="C1426" s="54" t="s">
        <v>2594</v>
      </c>
      <c r="D1426" s="224">
        <v>2016.05</v>
      </c>
      <c r="E1426" s="55" t="s">
        <v>153</v>
      </c>
      <c r="F1426" s="56">
        <v>1496</v>
      </c>
      <c r="G1426" s="56">
        <v>3711</v>
      </c>
      <c r="H1426" s="57" t="s">
        <v>4</v>
      </c>
      <c r="I1426" s="58" t="s">
        <v>53</v>
      </c>
      <c r="J1426" s="46"/>
    </row>
    <row r="1427" spans="1:10" ht="33" customHeight="1" x14ac:dyDescent="0.2">
      <c r="A1427" s="219">
        <f t="shared" si="43"/>
        <v>1377</v>
      </c>
      <c r="B1427" s="54" t="s">
        <v>2630</v>
      </c>
      <c r="C1427" s="54" t="s">
        <v>2594</v>
      </c>
      <c r="D1427" s="224">
        <v>2016.06</v>
      </c>
      <c r="E1427" s="55" t="s">
        <v>212</v>
      </c>
      <c r="F1427" s="56">
        <v>430</v>
      </c>
      <c r="G1427" s="56">
        <v>424</v>
      </c>
      <c r="H1427" s="57" t="s">
        <v>2631</v>
      </c>
      <c r="I1427" s="58" t="s">
        <v>53</v>
      </c>
      <c r="J1427" s="46"/>
    </row>
    <row r="1428" spans="1:10" ht="33" customHeight="1" x14ac:dyDescent="0.2">
      <c r="A1428" s="219">
        <f t="shared" si="43"/>
        <v>1378</v>
      </c>
      <c r="B1428" s="54" t="s">
        <v>2632</v>
      </c>
      <c r="C1428" s="54" t="s">
        <v>2594</v>
      </c>
      <c r="D1428" s="224">
        <v>2016.07</v>
      </c>
      <c r="E1428" s="55" t="s">
        <v>219</v>
      </c>
      <c r="F1428" s="56">
        <v>874</v>
      </c>
      <c r="G1428" s="56">
        <v>1681</v>
      </c>
      <c r="H1428" s="57" t="s">
        <v>2633</v>
      </c>
      <c r="I1428" s="58" t="s">
        <v>53</v>
      </c>
      <c r="J1428" s="46"/>
    </row>
    <row r="1429" spans="1:10" ht="33" customHeight="1" x14ac:dyDescent="0.2">
      <c r="A1429" s="219">
        <f t="shared" si="43"/>
        <v>1379</v>
      </c>
      <c r="B1429" s="54" t="s">
        <v>2634</v>
      </c>
      <c r="C1429" s="54" t="s">
        <v>2594</v>
      </c>
      <c r="D1429" s="224">
        <v>2016.08</v>
      </c>
      <c r="E1429" s="55" t="s">
        <v>166</v>
      </c>
      <c r="F1429" s="56">
        <v>1053</v>
      </c>
      <c r="G1429" s="56">
        <v>2091</v>
      </c>
      <c r="H1429" s="57" t="s">
        <v>30</v>
      </c>
      <c r="I1429" s="58" t="s">
        <v>53</v>
      </c>
      <c r="J1429" s="45"/>
    </row>
    <row r="1430" spans="1:10" ht="33" customHeight="1" x14ac:dyDescent="0.2">
      <c r="A1430" s="219">
        <f t="shared" si="43"/>
        <v>1380</v>
      </c>
      <c r="B1430" s="54" t="s">
        <v>2635</v>
      </c>
      <c r="C1430" s="54" t="s">
        <v>2594</v>
      </c>
      <c r="D1430" s="224" t="s">
        <v>978</v>
      </c>
      <c r="E1430" s="55" t="s">
        <v>193</v>
      </c>
      <c r="F1430" s="56">
        <v>899</v>
      </c>
      <c r="G1430" s="56">
        <v>1724</v>
      </c>
      <c r="H1430" s="57" t="s">
        <v>42</v>
      </c>
      <c r="I1430" s="58" t="s">
        <v>53</v>
      </c>
      <c r="J1430" s="46"/>
    </row>
    <row r="1431" spans="1:10" ht="33" customHeight="1" x14ac:dyDescent="0.2">
      <c r="A1431" s="219">
        <f t="shared" si="43"/>
        <v>1381</v>
      </c>
      <c r="B1431" s="54" t="s">
        <v>2636</v>
      </c>
      <c r="C1431" s="54" t="s">
        <v>2594</v>
      </c>
      <c r="D1431" s="224">
        <v>2016.12</v>
      </c>
      <c r="E1431" s="55" t="s">
        <v>138</v>
      </c>
      <c r="F1431" s="56">
        <v>2105</v>
      </c>
      <c r="G1431" s="56">
        <v>5035</v>
      </c>
      <c r="H1431" s="57" t="s">
        <v>42</v>
      </c>
      <c r="I1431" s="70" t="s">
        <v>53</v>
      </c>
      <c r="J1431" s="46"/>
    </row>
    <row r="1432" spans="1:10" ht="33" customHeight="1" x14ac:dyDescent="0.2">
      <c r="A1432" s="219">
        <f t="shared" si="43"/>
        <v>1382</v>
      </c>
      <c r="B1432" s="54" t="s">
        <v>2637</v>
      </c>
      <c r="C1432" s="54" t="s">
        <v>2594</v>
      </c>
      <c r="D1432" s="224">
        <v>2017.02</v>
      </c>
      <c r="E1432" s="55" t="s">
        <v>133</v>
      </c>
      <c r="F1432" s="67">
        <v>1208</v>
      </c>
      <c r="G1432" s="56">
        <v>2910</v>
      </c>
      <c r="H1432" s="57" t="s">
        <v>42</v>
      </c>
      <c r="I1432" s="70" t="s">
        <v>53</v>
      </c>
      <c r="J1432" s="46"/>
    </row>
    <row r="1433" spans="1:10" ht="33" customHeight="1" x14ac:dyDescent="0.2">
      <c r="A1433" s="219">
        <f t="shared" si="43"/>
        <v>1383</v>
      </c>
      <c r="B1433" s="78" t="s">
        <v>2638</v>
      </c>
      <c r="C1433" s="54" t="s">
        <v>2594</v>
      </c>
      <c r="D1433" s="224">
        <v>2017.04</v>
      </c>
      <c r="E1433" s="55" t="s">
        <v>153</v>
      </c>
      <c r="F1433" s="56">
        <v>2307</v>
      </c>
      <c r="G1433" s="56">
        <v>4485</v>
      </c>
      <c r="H1433" s="57" t="s">
        <v>1023</v>
      </c>
      <c r="I1433" s="70" t="s">
        <v>53</v>
      </c>
      <c r="J1433" s="46"/>
    </row>
    <row r="1434" spans="1:10" ht="33" customHeight="1" x14ac:dyDescent="0.2">
      <c r="A1434" s="219">
        <f t="shared" si="43"/>
        <v>1384</v>
      </c>
      <c r="B1434" s="54" t="s">
        <v>2639</v>
      </c>
      <c r="C1434" s="54" t="s">
        <v>2594</v>
      </c>
      <c r="D1434" s="224">
        <v>2017.05</v>
      </c>
      <c r="E1434" s="55" t="s">
        <v>112</v>
      </c>
      <c r="F1434" s="56">
        <v>2191</v>
      </c>
      <c r="G1434" s="56">
        <v>4156</v>
      </c>
      <c r="H1434" s="57" t="s">
        <v>941</v>
      </c>
      <c r="I1434" s="70" t="s">
        <v>53</v>
      </c>
      <c r="J1434" s="46"/>
    </row>
    <row r="1435" spans="1:10" ht="33" customHeight="1" x14ac:dyDescent="0.2">
      <c r="A1435" s="219">
        <f t="shared" si="43"/>
        <v>1385</v>
      </c>
      <c r="B1435" s="78" t="s">
        <v>2640</v>
      </c>
      <c r="C1435" s="54" t="s">
        <v>2594</v>
      </c>
      <c r="D1435" s="224">
        <v>2017.06</v>
      </c>
      <c r="E1435" s="55" t="s">
        <v>94</v>
      </c>
      <c r="F1435" s="56">
        <v>2680</v>
      </c>
      <c r="G1435" s="56">
        <v>5541</v>
      </c>
      <c r="H1435" s="57" t="s">
        <v>42</v>
      </c>
      <c r="I1435" s="58" t="s">
        <v>53</v>
      </c>
      <c r="J1435" s="46"/>
    </row>
    <row r="1436" spans="1:10" ht="33" customHeight="1" x14ac:dyDescent="0.2">
      <c r="A1436" s="219">
        <f t="shared" si="43"/>
        <v>1386</v>
      </c>
      <c r="B1436" s="78" t="s">
        <v>2641</v>
      </c>
      <c r="C1436" s="54" t="s">
        <v>2594</v>
      </c>
      <c r="D1436" s="224">
        <v>2017.06</v>
      </c>
      <c r="E1436" s="55" t="s">
        <v>111</v>
      </c>
      <c r="F1436" s="56">
        <v>311</v>
      </c>
      <c r="G1436" s="56">
        <v>688</v>
      </c>
      <c r="H1436" s="57" t="s">
        <v>42</v>
      </c>
      <c r="I1436" s="70" t="s">
        <v>53</v>
      </c>
      <c r="J1436" s="46"/>
    </row>
    <row r="1437" spans="1:10" ht="33" customHeight="1" x14ac:dyDescent="0.2">
      <c r="A1437" s="219">
        <f t="shared" si="43"/>
        <v>1387</v>
      </c>
      <c r="B1437" s="78" t="s">
        <v>2642</v>
      </c>
      <c r="C1437" s="54" t="s">
        <v>2594</v>
      </c>
      <c r="D1437" s="224">
        <v>2017.11</v>
      </c>
      <c r="E1437" s="55" t="s">
        <v>145</v>
      </c>
      <c r="F1437" s="56">
        <v>483</v>
      </c>
      <c r="G1437" s="56">
        <v>1019</v>
      </c>
      <c r="H1437" s="57" t="s">
        <v>42</v>
      </c>
      <c r="I1437" s="58" t="s">
        <v>53</v>
      </c>
      <c r="J1437" s="46"/>
    </row>
    <row r="1438" spans="1:10" ht="33" customHeight="1" x14ac:dyDescent="0.2">
      <c r="A1438" s="219">
        <f t="shared" si="43"/>
        <v>1388</v>
      </c>
      <c r="B1438" s="78" t="s">
        <v>2643</v>
      </c>
      <c r="C1438" s="54" t="s">
        <v>2594</v>
      </c>
      <c r="D1438" s="224">
        <v>2017.11</v>
      </c>
      <c r="E1438" s="55" t="s">
        <v>385</v>
      </c>
      <c r="F1438" s="56">
        <v>1953</v>
      </c>
      <c r="G1438" s="56">
        <v>2007</v>
      </c>
      <c r="H1438" s="57" t="s">
        <v>4</v>
      </c>
      <c r="I1438" s="58" t="s">
        <v>53</v>
      </c>
      <c r="J1438" s="46" t="s">
        <v>2644</v>
      </c>
    </row>
    <row r="1439" spans="1:10" ht="33" customHeight="1" x14ac:dyDescent="0.2">
      <c r="A1439" s="219">
        <f t="shared" si="43"/>
        <v>1389</v>
      </c>
      <c r="B1439" s="78" t="s">
        <v>2645</v>
      </c>
      <c r="C1439" s="54" t="s">
        <v>2594</v>
      </c>
      <c r="D1439" s="224">
        <v>2018.05</v>
      </c>
      <c r="E1439" s="55" t="s">
        <v>85</v>
      </c>
      <c r="F1439" s="56">
        <v>1006</v>
      </c>
      <c r="G1439" s="56">
        <v>2349</v>
      </c>
      <c r="H1439" s="57" t="s">
        <v>4</v>
      </c>
      <c r="I1439" s="58" t="s">
        <v>45</v>
      </c>
      <c r="J1439" s="46"/>
    </row>
    <row r="1440" spans="1:10" ht="33" customHeight="1" x14ac:dyDescent="0.2">
      <c r="A1440" s="219">
        <f t="shared" si="43"/>
        <v>1390</v>
      </c>
      <c r="B1440" s="54" t="s">
        <v>2646</v>
      </c>
      <c r="C1440" s="54" t="s">
        <v>2594</v>
      </c>
      <c r="D1440" s="224">
        <v>2018.12</v>
      </c>
      <c r="E1440" s="96" t="s">
        <v>181</v>
      </c>
      <c r="F1440" s="56">
        <v>362</v>
      </c>
      <c r="G1440" s="56">
        <v>737</v>
      </c>
      <c r="H1440" s="98" t="s">
        <v>30</v>
      </c>
      <c r="I1440" s="94" t="s">
        <v>2647</v>
      </c>
      <c r="J1440" s="46"/>
    </row>
    <row r="1441" spans="1:11" ht="33" customHeight="1" x14ac:dyDescent="0.2">
      <c r="A1441" s="219">
        <f t="shared" si="43"/>
        <v>1391</v>
      </c>
      <c r="B1441" s="54" t="s">
        <v>2648</v>
      </c>
      <c r="C1441" s="54" t="s">
        <v>2594</v>
      </c>
      <c r="D1441" s="224">
        <v>2019.03</v>
      </c>
      <c r="E1441" s="96" t="s">
        <v>611</v>
      </c>
      <c r="F1441" s="56">
        <v>625</v>
      </c>
      <c r="G1441" s="56">
        <v>1269</v>
      </c>
      <c r="H1441" s="183" t="s">
        <v>1035</v>
      </c>
      <c r="I1441" s="94" t="s">
        <v>35</v>
      </c>
    </row>
    <row r="1442" spans="1:11" ht="33" customHeight="1" x14ac:dyDescent="0.2">
      <c r="A1442" s="219">
        <f t="shared" si="43"/>
        <v>1392</v>
      </c>
      <c r="B1442" s="73" t="s">
        <v>2649</v>
      </c>
      <c r="C1442" s="54" t="s">
        <v>2594</v>
      </c>
      <c r="D1442" s="224">
        <v>2019.04</v>
      </c>
      <c r="E1442" s="96" t="s">
        <v>627</v>
      </c>
      <c r="F1442" s="56">
        <v>865</v>
      </c>
      <c r="G1442" s="56">
        <v>1787</v>
      </c>
      <c r="H1442" s="98" t="s">
        <v>43</v>
      </c>
      <c r="I1442" s="166" t="s">
        <v>53</v>
      </c>
      <c r="J1442" s="27" t="s">
        <v>833</v>
      </c>
    </row>
    <row r="1443" spans="1:11" ht="33" customHeight="1" x14ac:dyDescent="0.2">
      <c r="A1443" s="219">
        <f t="shared" si="43"/>
        <v>1393</v>
      </c>
      <c r="B1443" s="54" t="s">
        <v>2650</v>
      </c>
      <c r="C1443" s="130" t="s">
        <v>2594</v>
      </c>
      <c r="D1443" s="255">
        <v>2019.04</v>
      </c>
      <c r="E1443" s="168" t="s">
        <v>627</v>
      </c>
      <c r="F1443" s="60">
        <v>2116</v>
      </c>
      <c r="G1443" s="60">
        <v>4120</v>
      </c>
      <c r="H1443" s="169" t="s">
        <v>43</v>
      </c>
      <c r="I1443" s="94" t="s">
        <v>53</v>
      </c>
      <c r="J1443" s="27" t="s">
        <v>833</v>
      </c>
    </row>
    <row r="1444" spans="1:11" ht="33" customHeight="1" x14ac:dyDescent="0.2">
      <c r="A1444" s="219">
        <f t="shared" si="43"/>
        <v>1394</v>
      </c>
      <c r="B1444" s="54" t="s">
        <v>650</v>
      </c>
      <c r="C1444" s="54" t="s">
        <v>2594</v>
      </c>
      <c r="D1444" s="224">
        <v>2019.06</v>
      </c>
      <c r="E1444" s="96" t="s">
        <v>644</v>
      </c>
      <c r="F1444" s="56">
        <v>1763</v>
      </c>
      <c r="G1444" s="56">
        <v>2797</v>
      </c>
      <c r="H1444" s="183" t="s">
        <v>2651</v>
      </c>
      <c r="I1444" s="94" t="s">
        <v>35</v>
      </c>
    </row>
    <row r="1445" spans="1:11" ht="33" customHeight="1" x14ac:dyDescent="0.2">
      <c r="A1445" s="219">
        <f t="shared" si="43"/>
        <v>1395</v>
      </c>
      <c r="B1445" s="54" t="s">
        <v>2652</v>
      </c>
      <c r="C1445" s="54" t="s">
        <v>2594</v>
      </c>
      <c r="D1445" s="224">
        <v>2019.11</v>
      </c>
      <c r="E1445" s="96" t="s">
        <v>634</v>
      </c>
      <c r="F1445" s="56">
        <v>1682</v>
      </c>
      <c r="G1445" s="56">
        <v>3579</v>
      </c>
      <c r="H1445" s="98" t="s">
        <v>43</v>
      </c>
      <c r="I1445" s="94" t="s">
        <v>53</v>
      </c>
    </row>
    <row r="1446" spans="1:11" ht="33" customHeight="1" x14ac:dyDescent="0.2">
      <c r="A1446" s="219">
        <f t="shared" si="43"/>
        <v>1396</v>
      </c>
      <c r="B1446" s="47" t="s">
        <v>777</v>
      </c>
      <c r="C1446" s="47" t="s">
        <v>2594</v>
      </c>
      <c r="D1446" s="223">
        <v>2020.06</v>
      </c>
      <c r="E1446" s="48" t="s">
        <v>778</v>
      </c>
      <c r="F1446" s="49">
        <v>1696</v>
      </c>
      <c r="G1446" s="49">
        <v>3150</v>
      </c>
      <c r="H1446" s="50" t="s">
        <v>43</v>
      </c>
      <c r="I1446" s="51" t="s">
        <v>53</v>
      </c>
      <c r="J1446" s="27" t="s">
        <v>2653</v>
      </c>
      <c r="K1446" s="231"/>
    </row>
    <row r="1447" spans="1:11" ht="33" customHeight="1" x14ac:dyDescent="0.2">
      <c r="A1447" s="219">
        <f t="shared" si="43"/>
        <v>1397</v>
      </c>
      <c r="B1447" s="47" t="s">
        <v>2654</v>
      </c>
      <c r="C1447" s="47" t="s">
        <v>2594</v>
      </c>
      <c r="D1447" s="223">
        <v>2020.07</v>
      </c>
      <c r="E1447" s="48" t="s">
        <v>787</v>
      </c>
      <c r="F1447" s="49">
        <v>1364</v>
      </c>
      <c r="G1447" s="49">
        <v>1968</v>
      </c>
      <c r="H1447" s="50" t="s">
        <v>43</v>
      </c>
      <c r="I1447" s="51" t="s">
        <v>53</v>
      </c>
      <c r="K1447" s="231"/>
    </row>
    <row r="1448" spans="1:11" ht="33" customHeight="1" x14ac:dyDescent="0.2">
      <c r="A1448" s="219">
        <f t="shared" si="43"/>
        <v>1398</v>
      </c>
      <c r="B1448" s="47" t="s">
        <v>2655</v>
      </c>
      <c r="C1448" s="47" t="s">
        <v>2594</v>
      </c>
      <c r="D1448" s="223">
        <v>2020.07</v>
      </c>
      <c r="E1448" s="48" t="s">
        <v>617</v>
      </c>
      <c r="F1448" s="49">
        <v>1249</v>
      </c>
      <c r="G1448" s="49">
        <v>2313</v>
      </c>
      <c r="H1448" s="50" t="s">
        <v>43</v>
      </c>
      <c r="I1448" s="51" t="s">
        <v>53</v>
      </c>
      <c r="K1448" s="231"/>
    </row>
    <row r="1449" spans="1:11" ht="33" customHeight="1" x14ac:dyDescent="0.2">
      <c r="A1449" s="219">
        <f t="shared" si="43"/>
        <v>1399</v>
      </c>
      <c r="B1449" s="47" t="s">
        <v>2656</v>
      </c>
      <c r="C1449" s="47" t="s">
        <v>2594</v>
      </c>
      <c r="D1449" s="223">
        <v>2020.07</v>
      </c>
      <c r="E1449" s="48" t="s">
        <v>788</v>
      </c>
      <c r="F1449" s="49">
        <v>1357</v>
      </c>
      <c r="G1449" s="49">
        <v>2323</v>
      </c>
      <c r="H1449" s="50" t="s">
        <v>43</v>
      </c>
      <c r="I1449" s="51" t="s">
        <v>53</v>
      </c>
      <c r="K1449" s="231"/>
    </row>
    <row r="1450" spans="1:11" ht="33" customHeight="1" x14ac:dyDescent="0.2">
      <c r="A1450" s="219">
        <f t="shared" si="43"/>
        <v>1400</v>
      </c>
      <c r="B1450" s="47" t="s">
        <v>2657</v>
      </c>
      <c r="C1450" s="47" t="s">
        <v>2594</v>
      </c>
      <c r="D1450" s="223">
        <v>2020.09</v>
      </c>
      <c r="E1450" s="48" t="s">
        <v>811</v>
      </c>
      <c r="F1450" s="49">
        <v>4673</v>
      </c>
      <c r="G1450" s="49">
        <v>7096</v>
      </c>
      <c r="H1450" s="50" t="s">
        <v>43</v>
      </c>
      <c r="I1450" s="51" t="s">
        <v>53</v>
      </c>
      <c r="K1450" s="231"/>
    </row>
    <row r="1451" spans="1:11" ht="33" customHeight="1" x14ac:dyDescent="0.2">
      <c r="A1451" s="219">
        <f t="shared" si="43"/>
        <v>1401</v>
      </c>
      <c r="B1451" s="47" t="s">
        <v>2658</v>
      </c>
      <c r="C1451" s="47" t="s">
        <v>2594</v>
      </c>
      <c r="D1451" s="223">
        <v>2020.11</v>
      </c>
      <c r="E1451" s="48" t="s">
        <v>755</v>
      </c>
      <c r="F1451" s="49">
        <v>1062</v>
      </c>
      <c r="G1451" s="49">
        <v>2057</v>
      </c>
      <c r="H1451" s="50" t="s">
        <v>43</v>
      </c>
      <c r="I1451" s="51" t="s">
        <v>53</v>
      </c>
      <c r="J1451" s="27" t="s">
        <v>801</v>
      </c>
      <c r="K1451" s="231"/>
    </row>
    <row r="1452" spans="1:11" ht="33" customHeight="1" x14ac:dyDescent="0.2">
      <c r="A1452" s="219">
        <f t="shared" si="43"/>
        <v>1402</v>
      </c>
      <c r="B1452" s="47" t="s">
        <v>2763</v>
      </c>
      <c r="C1452" s="47" t="s">
        <v>2764</v>
      </c>
      <c r="D1452" s="47" t="s">
        <v>2752</v>
      </c>
      <c r="E1452" s="48" t="s">
        <v>110</v>
      </c>
      <c r="F1452" s="49">
        <v>1769</v>
      </c>
      <c r="G1452" s="49">
        <v>3574</v>
      </c>
      <c r="H1452" s="50" t="s">
        <v>43</v>
      </c>
      <c r="I1452" s="156" t="s">
        <v>53</v>
      </c>
      <c r="J1452" s="27" t="s">
        <v>800</v>
      </c>
      <c r="K1452" s="231"/>
    </row>
    <row r="1453" spans="1:11" ht="33" customHeight="1" x14ac:dyDescent="0.2">
      <c r="A1453" s="376" t="s">
        <v>837</v>
      </c>
      <c r="B1453" s="372"/>
      <c r="C1453" s="372"/>
      <c r="D1453" s="372"/>
      <c r="E1453" s="372"/>
      <c r="F1453" s="372"/>
      <c r="G1453" s="372"/>
      <c r="H1453" s="372"/>
      <c r="I1453" s="372"/>
      <c r="J1453" s="373"/>
    </row>
    <row r="1454" spans="1:11" ht="33" customHeight="1" x14ac:dyDescent="0.2">
      <c r="A1454" s="228">
        <f>ROW()-51</f>
        <v>1403</v>
      </c>
      <c r="B1454" s="47" t="s">
        <v>55</v>
      </c>
      <c r="C1454" s="54" t="s">
        <v>2659</v>
      </c>
      <c r="D1454" s="224">
        <v>2010.08</v>
      </c>
      <c r="E1454" s="48" t="s">
        <v>135</v>
      </c>
      <c r="F1454" s="49">
        <v>1602</v>
      </c>
      <c r="G1454" s="49">
        <v>2755</v>
      </c>
      <c r="H1454" s="156" t="s">
        <v>4</v>
      </c>
      <c r="I1454" s="156" t="s">
        <v>53</v>
      </c>
    </row>
    <row r="1455" spans="1:11" ht="33" customHeight="1" x14ac:dyDescent="0.2">
      <c r="A1455" s="228">
        <f t="shared" ref="A1455:A1486" si="44">ROW()-51</f>
        <v>1404</v>
      </c>
      <c r="B1455" s="129" t="s">
        <v>2660</v>
      </c>
      <c r="C1455" s="130" t="s">
        <v>835</v>
      </c>
      <c r="D1455" s="255">
        <v>2011.03</v>
      </c>
      <c r="E1455" s="131" t="s">
        <v>188</v>
      </c>
      <c r="F1455" s="132">
        <v>1386</v>
      </c>
      <c r="G1455" s="132">
        <v>2733</v>
      </c>
      <c r="H1455" s="133" t="s">
        <v>1143</v>
      </c>
      <c r="I1455" s="334" t="s">
        <v>53</v>
      </c>
      <c r="J1455" s="221"/>
    </row>
    <row r="1456" spans="1:11" ht="33" customHeight="1" x14ac:dyDescent="0.2">
      <c r="A1456" s="228">
        <f t="shared" si="44"/>
        <v>1405</v>
      </c>
      <c r="B1456" s="47" t="s">
        <v>2661</v>
      </c>
      <c r="C1456" s="54" t="s">
        <v>2662</v>
      </c>
      <c r="D1456" s="224">
        <v>2011.06</v>
      </c>
      <c r="E1456" s="48" t="s">
        <v>416</v>
      </c>
      <c r="F1456" s="49">
        <v>1732</v>
      </c>
      <c r="G1456" s="49">
        <v>3481</v>
      </c>
      <c r="H1456" s="50" t="s">
        <v>2</v>
      </c>
      <c r="I1456" s="156" t="s">
        <v>53</v>
      </c>
    </row>
    <row r="1457" spans="1:10" ht="33" customHeight="1" x14ac:dyDescent="0.2">
      <c r="A1457" s="228">
        <f t="shared" si="44"/>
        <v>1406</v>
      </c>
      <c r="B1457" s="47" t="s">
        <v>2663</v>
      </c>
      <c r="C1457" s="54" t="s">
        <v>2664</v>
      </c>
      <c r="D1457" s="224" t="s">
        <v>2665</v>
      </c>
      <c r="E1457" s="48" t="s">
        <v>393</v>
      </c>
      <c r="F1457" s="49">
        <v>535</v>
      </c>
      <c r="G1457" s="49">
        <v>808</v>
      </c>
      <c r="H1457" s="50" t="s">
        <v>859</v>
      </c>
      <c r="I1457" s="156" t="s">
        <v>53</v>
      </c>
    </row>
    <row r="1458" spans="1:10" ht="33" customHeight="1" x14ac:dyDescent="0.2">
      <c r="A1458" s="228">
        <f t="shared" si="44"/>
        <v>1407</v>
      </c>
      <c r="B1458" s="47" t="s">
        <v>2666</v>
      </c>
      <c r="C1458" s="130" t="s">
        <v>2667</v>
      </c>
      <c r="D1458" s="223">
        <v>2012.09</v>
      </c>
      <c r="E1458" s="48" t="s">
        <v>319</v>
      </c>
      <c r="F1458" s="49">
        <v>989</v>
      </c>
      <c r="G1458" s="49">
        <v>2034</v>
      </c>
      <c r="H1458" s="50" t="s">
        <v>1183</v>
      </c>
      <c r="I1458" s="156" t="s">
        <v>53</v>
      </c>
    </row>
    <row r="1459" spans="1:10" ht="33" customHeight="1" x14ac:dyDescent="0.2">
      <c r="A1459" s="228">
        <f t="shared" si="44"/>
        <v>1408</v>
      </c>
      <c r="B1459" s="218" t="s">
        <v>2668</v>
      </c>
      <c r="C1459" s="54" t="s">
        <v>2669</v>
      </c>
      <c r="D1459" s="224">
        <v>2012.11</v>
      </c>
      <c r="E1459" s="48" t="s">
        <v>368</v>
      </c>
      <c r="F1459" s="49">
        <v>967</v>
      </c>
      <c r="G1459" s="49">
        <v>3047</v>
      </c>
      <c r="H1459" s="50" t="s">
        <v>922</v>
      </c>
      <c r="I1459" s="156" t="s">
        <v>53</v>
      </c>
    </row>
    <row r="1460" spans="1:10" ht="33" customHeight="1" x14ac:dyDescent="0.2">
      <c r="A1460" s="228">
        <f t="shared" si="44"/>
        <v>1409</v>
      </c>
      <c r="B1460" s="54" t="s">
        <v>2670</v>
      </c>
      <c r="C1460" s="54" t="s">
        <v>2667</v>
      </c>
      <c r="D1460" s="223">
        <v>2013.09</v>
      </c>
      <c r="E1460" s="48" t="s">
        <v>353</v>
      </c>
      <c r="F1460" s="49">
        <v>1706</v>
      </c>
      <c r="G1460" s="49">
        <v>4233</v>
      </c>
      <c r="H1460" s="50" t="s">
        <v>2671</v>
      </c>
      <c r="I1460" s="156" t="s">
        <v>53</v>
      </c>
    </row>
    <row r="1461" spans="1:10" ht="33" customHeight="1" x14ac:dyDescent="0.2">
      <c r="A1461" s="228">
        <f t="shared" si="44"/>
        <v>1410</v>
      </c>
      <c r="B1461" s="54" t="s">
        <v>2672</v>
      </c>
      <c r="C1461" s="54" t="s">
        <v>2673</v>
      </c>
      <c r="D1461" s="224">
        <v>2014.04</v>
      </c>
      <c r="E1461" s="135" t="s">
        <v>125</v>
      </c>
      <c r="F1461" s="136">
        <v>3664</v>
      </c>
      <c r="G1461" s="49">
        <v>3995</v>
      </c>
      <c r="H1461" s="50" t="s">
        <v>2</v>
      </c>
      <c r="I1461" s="156" t="s">
        <v>53</v>
      </c>
      <c r="J1461" s="45"/>
    </row>
    <row r="1462" spans="1:10" ht="33" customHeight="1" x14ac:dyDescent="0.2">
      <c r="A1462" s="228">
        <f t="shared" si="44"/>
        <v>1411</v>
      </c>
      <c r="B1462" s="47" t="s">
        <v>2674</v>
      </c>
      <c r="C1462" s="54" t="s">
        <v>2675</v>
      </c>
      <c r="D1462" s="224">
        <v>2014.08</v>
      </c>
      <c r="E1462" s="48" t="s">
        <v>292</v>
      </c>
      <c r="F1462" s="49">
        <v>1053</v>
      </c>
      <c r="G1462" s="49">
        <v>2208</v>
      </c>
      <c r="H1462" s="50" t="s">
        <v>1117</v>
      </c>
      <c r="I1462" s="156" t="s">
        <v>53</v>
      </c>
    </row>
    <row r="1463" spans="1:10" ht="33" customHeight="1" x14ac:dyDescent="0.2">
      <c r="A1463" s="228">
        <f t="shared" si="44"/>
        <v>1412</v>
      </c>
      <c r="B1463" s="47" t="s">
        <v>2676</v>
      </c>
      <c r="C1463" s="54" t="s">
        <v>2677</v>
      </c>
      <c r="D1463" s="224">
        <v>2014.08</v>
      </c>
      <c r="E1463" s="48" t="s">
        <v>135</v>
      </c>
      <c r="F1463" s="49">
        <v>3090</v>
      </c>
      <c r="G1463" s="49">
        <v>6098</v>
      </c>
      <c r="H1463" s="50" t="s">
        <v>2606</v>
      </c>
      <c r="I1463" s="156" t="s">
        <v>53</v>
      </c>
    </row>
    <row r="1464" spans="1:10" ht="33" customHeight="1" x14ac:dyDescent="0.2">
      <c r="A1464" s="228">
        <f t="shared" si="44"/>
        <v>1413</v>
      </c>
      <c r="B1464" s="47" t="s">
        <v>2678</v>
      </c>
      <c r="C1464" s="54" t="s">
        <v>2679</v>
      </c>
      <c r="D1464" s="224">
        <v>2014.09</v>
      </c>
      <c r="E1464" s="48" t="s">
        <v>299</v>
      </c>
      <c r="F1464" s="49">
        <v>2718</v>
      </c>
      <c r="G1464" s="49">
        <v>7025</v>
      </c>
      <c r="H1464" s="50" t="s">
        <v>2680</v>
      </c>
      <c r="I1464" s="156" t="s">
        <v>53</v>
      </c>
    </row>
    <row r="1465" spans="1:10" ht="33" customHeight="1" x14ac:dyDescent="0.2">
      <c r="A1465" s="228">
        <f t="shared" si="44"/>
        <v>1414</v>
      </c>
      <c r="B1465" s="47" t="s">
        <v>2681</v>
      </c>
      <c r="C1465" s="54" t="s">
        <v>2682</v>
      </c>
      <c r="D1465" s="224">
        <v>2014.11</v>
      </c>
      <c r="E1465" s="48" t="s">
        <v>305</v>
      </c>
      <c r="F1465" s="49">
        <v>1085</v>
      </c>
      <c r="G1465" s="49">
        <v>2315</v>
      </c>
      <c r="H1465" s="50" t="s">
        <v>2683</v>
      </c>
      <c r="I1465" s="156" t="s">
        <v>53</v>
      </c>
    </row>
    <row r="1466" spans="1:10" ht="33" customHeight="1" x14ac:dyDescent="0.2">
      <c r="A1466" s="228">
        <f t="shared" si="44"/>
        <v>1415</v>
      </c>
      <c r="B1466" s="47" t="s">
        <v>2684</v>
      </c>
      <c r="C1466" s="54" t="s">
        <v>835</v>
      </c>
      <c r="D1466" s="224">
        <v>2014.11</v>
      </c>
      <c r="E1466" s="48" t="s">
        <v>296</v>
      </c>
      <c r="F1466" s="49">
        <v>1061</v>
      </c>
      <c r="G1466" s="49">
        <v>1459</v>
      </c>
      <c r="H1466" s="50" t="s">
        <v>2685</v>
      </c>
      <c r="I1466" s="156" t="s">
        <v>53</v>
      </c>
    </row>
    <row r="1467" spans="1:10" ht="33" customHeight="1" x14ac:dyDescent="0.2">
      <c r="A1467" s="228">
        <f t="shared" si="44"/>
        <v>1416</v>
      </c>
      <c r="B1467" s="47" t="s">
        <v>2686</v>
      </c>
      <c r="C1467" s="54" t="s">
        <v>2677</v>
      </c>
      <c r="D1467" s="224">
        <v>2014.12</v>
      </c>
      <c r="E1467" s="48" t="s">
        <v>292</v>
      </c>
      <c r="F1467" s="49">
        <v>447</v>
      </c>
      <c r="G1467" s="49">
        <v>905</v>
      </c>
      <c r="H1467" s="50" t="s">
        <v>928</v>
      </c>
      <c r="I1467" s="156" t="s">
        <v>53</v>
      </c>
    </row>
    <row r="1468" spans="1:10" ht="33" customHeight="1" x14ac:dyDescent="0.2">
      <c r="A1468" s="228">
        <f t="shared" si="44"/>
        <v>1417</v>
      </c>
      <c r="B1468" s="54" t="s">
        <v>2687</v>
      </c>
      <c r="C1468" s="28" t="s">
        <v>2669</v>
      </c>
      <c r="D1468" s="224">
        <v>2015.02</v>
      </c>
      <c r="E1468" s="55" t="s">
        <v>169</v>
      </c>
      <c r="F1468" s="56">
        <v>224</v>
      </c>
      <c r="G1468" s="56">
        <v>395</v>
      </c>
      <c r="H1468" s="50" t="s">
        <v>932</v>
      </c>
      <c r="I1468" s="199" t="s">
        <v>53</v>
      </c>
      <c r="J1468" s="46"/>
    </row>
    <row r="1469" spans="1:10" ht="33" customHeight="1" x14ac:dyDescent="0.2">
      <c r="A1469" s="228">
        <f t="shared" si="44"/>
        <v>1418</v>
      </c>
      <c r="B1469" s="54" t="s">
        <v>2688</v>
      </c>
      <c r="C1469" s="28" t="s">
        <v>2659</v>
      </c>
      <c r="D1469" s="224">
        <v>2015.04</v>
      </c>
      <c r="E1469" s="55" t="s">
        <v>267</v>
      </c>
      <c r="F1469" s="56">
        <v>856</v>
      </c>
      <c r="G1469" s="56">
        <v>1749</v>
      </c>
      <c r="H1469" s="57" t="s">
        <v>1216</v>
      </c>
      <c r="I1469" s="199" t="s">
        <v>53</v>
      </c>
      <c r="J1469" s="46"/>
    </row>
    <row r="1470" spans="1:10" ht="33" customHeight="1" x14ac:dyDescent="0.2">
      <c r="A1470" s="228">
        <f t="shared" si="44"/>
        <v>1419</v>
      </c>
      <c r="B1470" s="54" t="s">
        <v>2689</v>
      </c>
      <c r="C1470" s="54" t="s">
        <v>2667</v>
      </c>
      <c r="D1470" s="224">
        <v>2015.05</v>
      </c>
      <c r="E1470" s="55" t="s">
        <v>269</v>
      </c>
      <c r="F1470" s="56">
        <v>1118</v>
      </c>
      <c r="G1470" s="56">
        <v>2086</v>
      </c>
      <c r="H1470" s="57" t="s">
        <v>2690</v>
      </c>
      <c r="I1470" s="199" t="s">
        <v>2691</v>
      </c>
      <c r="J1470" s="45"/>
    </row>
    <row r="1471" spans="1:10" ht="33" customHeight="1" x14ac:dyDescent="0.2">
      <c r="A1471" s="228">
        <f t="shared" si="44"/>
        <v>1420</v>
      </c>
      <c r="B1471" s="54" t="s">
        <v>2692</v>
      </c>
      <c r="C1471" s="54" t="s">
        <v>2693</v>
      </c>
      <c r="D1471" s="224">
        <v>2015.08</v>
      </c>
      <c r="E1471" s="55" t="s">
        <v>288</v>
      </c>
      <c r="F1471" s="56">
        <v>1186</v>
      </c>
      <c r="G1471" s="56">
        <v>2572</v>
      </c>
      <c r="H1471" s="57" t="s">
        <v>2694</v>
      </c>
      <c r="I1471" s="199" t="s">
        <v>53</v>
      </c>
      <c r="J1471" s="46"/>
    </row>
    <row r="1472" spans="1:10" ht="33" customHeight="1" x14ac:dyDescent="0.2">
      <c r="A1472" s="228">
        <f t="shared" si="44"/>
        <v>1421</v>
      </c>
      <c r="B1472" s="54" t="s">
        <v>2695</v>
      </c>
      <c r="C1472" s="54" t="s">
        <v>2675</v>
      </c>
      <c r="D1472" s="224">
        <v>2016.07</v>
      </c>
      <c r="E1472" s="55" t="s">
        <v>213</v>
      </c>
      <c r="F1472" s="56">
        <v>973</v>
      </c>
      <c r="G1472" s="56">
        <v>2083</v>
      </c>
      <c r="H1472" s="57" t="s">
        <v>4</v>
      </c>
      <c r="I1472" s="199" t="s">
        <v>53</v>
      </c>
      <c r="J1472" s="215"/>
    </row>
    <row r="1473" spans="1:10" ht="33" customHeight="1" x14ac:dyDescent="0.2">
      <c r="A1473" s="228">
        <f t="shared" si="44"/>
        <v>1422</v>
      </c>
      <c r="B1473" s="54" t="s">
        <v>2696</v>
      </c>
      <c r="C1473" s="54" t="s">
        <v>2697</v>
      </c>
      <c r="D1473" s="224">
        <v>2016.08</v>
      </c>
      <c r="E1473" s="55" t="s">
        <v>151</v>
      </c>
      <c r="F1473" s="56">
        <v>494</v>
      </c>
      <c r="G1473" s="56">
        <v>995</v>
      </c>
      <c r="H1473" s="57" t="s">
        <v>4</v>
      </c>
      <c r="I1473" s="199" t="s">
        <v>53</v>
      </c>
      <c r="J1473" s="335"/>
    </row>
    <row r="1474" spans="1:10" ht="33" customHeight="1" x14ac:dyDescent="0.2">
      <c r="A1474" s="228">
        <f t="shared" si="44"/>
        <v>1423</v>
      </c>
      <c r="B1474" s="54" t="s">
        <v>2698</v>
      </c>
      <c r="C1474" s="54" t="s">
        <v>2693</v>
      </c>
      <c r="D1474" s="224">
        <v>2016.08</v>
      </c>
      <c r="E1474" s="55" t="s">
        <v>129</v>
      </c>
      <c r="F1474" s="56">
        <v>2038</v>
      </c>
      <c r="G1474" s="56">
        <v>4193</v>
      </c>
      <c r="H1474" s="57" t="s">
        <v>4</v>
      </c>
      <c r="I1474" s="199" t="s">
        <v>53</v>
      </c>
      <c r="J1474" s="336"/>
    </row>
    <row r="1475" spans="1:10" ht="33" customHeight="1" x14ac:dyDescent="0.2">
      <c r="A1475" s="228">
        <f t="shared" si="44"/>
        <v>1424</v>
      </c>
      <c r="B1475" s="54" t="s">
        <v>2699</v>
      </c>
      <c r="C1475" s="54" t="s">
        <v>2662</v>
      </c>
      <c r="D1475" s="224" t="s">
        <v>978</v>
      </c>
      <c r="E1475" s="55" t="s">
        <v>191</v>
      </c>
      <c r="F1475" s="56">
        <v>1531</v>
      </c>
      <c r="G1475" s="56">
        <v>2965</v>
      </c>
      <c r="H1475" s="57" t="s">
        <v>4</v>
      </c>
      <c r="I1475" s="199" t="s">
        <v>53</v>
      </c>
      <c r="J1475" s="215"/>
    </row>
    <row r="1476" spans="1:10" ht="33" customHeight="1" x14ac:dyDescent="0.2">
      <c r="A1476" s="228">
        <f t="shared" si="44"/>
        <v>1425</v>
      </c>
      <c r="B1476" s="54" t="s">
        <v>2700</v>
      </c>
      <c r="C1476" s="54" t="s">
        <v>2693</v>
      </c>
      <c r="D1476" s="224">
        <v>2016.11</v>
      </c>
      <c r="E1476" s="55" t="s">
        <v>201</v>
      </c>
      <c r="F1476" s="67">
        <v>2379</v>
      </c>
      <c r="G1476" s="68">
        <v>4838</v>
      </c>
      <c r="H1476" s="69" t="s">
        <v>1148</v>
      </c>
      <c r="I1476" s="69" t="s">
        <v>53</v>
      </c>
      <c r="J1476" s="215"/>
    </row>
    <row r="1477" spans="1:10" ht="33" customHeight="1" x14ac:dyDescent="0.2">
      <c r="A1477" s="228">
        <f t="shared" si="44"/>
        <v>1426</v>
      </c>
      <c r="B1477" s="54" t="s">
        <v>2701</v>
      </c>
      <c r="C1477" s="54" t="s">
        <v>2702</v>
      </c>
      <c r="D1477" s="224">
        <v>2016.11</v>
      </c>
      <c r="E1477" s="55" t="s">
        <v>190</v>
      </c>
      <c r="F1477" s="67">
        <v>512</v>
      </c>
      <c r="G1477" s="68">
        <v>1344</v>
      </c>
      <c r="H1477" s="57" t="s">
        <v>4</v>
      </c>
      <c r="I1477" s="69" t="s">
        <v>53</v>
      </c>
      <c r="J1477" s="215"/>
    </row>
    <row r="1478" spans="1:10" ht="33" customHeight="1" x14ac:dyDescent="0.2">
      <c r="A1478" s="228">
        <f t="shared" si="44"/>
        <v>1427</v>
      </c>
      <c r="B1478" s="54" t="s">
        <v>2703</v>
      </c>
      <c r="C1478" s="54" t="s">
        <v>2704</v>
      </c>
      <c r="D1478" s="224">
        <v>2016.12</v>
      </c>
      <c r="E1478" s="55" t="s">
        <v>140</v>
      </c>
      <c r="F1478" s="67">
        <v>544</v>
      </c>
      <c r="G1478" s="68">
        <v>1137</v>
      </c>
      <c r="H1478" s="57" t="s">
        <v>42</v>
      </c>
      <c r="I1478" s="69" t="s">
        <v>53</v>
      </c>
      <c r="J1478" s="215"/>
    </row>
    <row r="1479" spans="1:10" ht="33" customHeight="1" x14ac:dyDescent="0.2">
      <c r="A1479" s="228">
        <f t="shared" si="44"/>
        <v>1428</v>
      </c>
      <c r="B1479" s="54" t="s">
        <v>2705</v>
      </c>
      <c r="C1479" s="54" t="s">
        <v>2697</v>
      </c>
      <c r="D1479" s="224">
        <v>2017.03</v>
      </c>
      <c r="E1479" s="55" t="s">
        <v>112</v>
      </c>
      <c r="F1479" s="67">
        <v>1301</v>
      </c>
      <c r="G1479" s="56">
        <v>2116</v>
      </c>
      <c r="H1479" s="69" t="s">
        <v>2706</v>
      </c>
      <c r="I1479" s="69" t="s">
        <v>53</v>
      </c>
      <c r="J1479" s="215"/>
    </row>
    <row r="1480" spans="1:10" ht="33" customHeight="1" x14ac:dyDescent="0.2">
      <c r="A1480" s="228">
        <f t="shared" si="44"/>
        <v>1429</v>
      </c>
      <c r="B1480" s="54" t="s">
        <v>2707</v>
      </c>
      <c r="C1480" s="54" t="s">
        <v>2708</v>
      </c>
      <c r="D1480" s="224">
        <v>2017.05</v>
      </c>
      <c r="E1480" s="55" t="s">
        <v>129</v>
      </c>
      <c r="F1480" s="56">
        <v>1487</v>
      </c>
      <c r="G1480" s="56">
        <v>3132</v>
      </c>
      <c r="H1480" s="57" t="s">
        <v>4</v>
      </c>
      <c r="I1480" s="69" t="s">
        <v>53</v>
      </c>
      <c r="J1480" s="215"/>
    </row>
    <row r="1481" spans="1:10" ht="33" customHeight="1" x14ac:dyDescent="0.2">
      <c r="A1481" s="228">
        <f t="shared" si="44"/>
        <v>1430</v>
      </c>
      <c r="B1481" s="54" t="s">
        <v>2709</v>
      </c>
      <c r="C1481" s="54" t="s">
        <v>2710</v>
      </c>
      <c r="D1481" s="224">
        <v>2017.05</v>
      </c>
      <c r="E1481" s="55" t="s">
        <v>121</v>
      </c>
      <c r="F1481" s="56">
        <v>1309</v>
      </c>
      <c r="G1481" s="56">
        <v>2924</v>
      </c>
      <c r="H1481" s="57" t="s">
        <v>4</v>
      </c>
      <c r="I1481" s="69" t="s">
        <v>53</v>
      </c>
      <c r="J1481" s="215"/>
    </row>
    <row r="1482" spans="1:10" ht="33" customHeight="1" x14ac:dyDescent="0.2">
      <c r="A1482" s="228">
        <f t="shared" si="44"/>
        <v>1431</v>
      </c>
      <c r="B1482" s="78" t="s">
        <v>2711</v>
      </c>
      <c r="C1482" s="54" t="s">
        <v>2693</v>
      </c>
      <c r="D1482" s="224">
        <v>2017.11</v>
      </c>
      <c r="E1482" s="55" t="s">
        <v>514</v>
      </c>
      <c r="F1482" s="56">
        <v>601</v>
      </c>
      <c r="G1482" s="56">
        <v>1035</v>
      </c>
      <c r="H1482" s="57" t="s">
        <v>4</v>
      </c>
      <c r="I1482" s="199" t="s">
        <v>53</v>
      </c>
      <c r="J1482" s="215"/>
    </row>
    <row r="1483" spans="1:10" ht="33" customHeight="1" x14ac:dyDescent="0.2">
      <c r="A1483" s="228">
        <f t="shared" si="44"/>
        <v>1432</v>
      </c>
      <c r="B1483" s="78" t="s">
        <v>2712</v>
      </c>
      <c r="C1483" s="54" t="s">
        <v>2713</v>
      </c>
      <c r="D1483" s="224">
        <v>2018.02</v>
      </c>
      <c r="E1483" s="55" t="s">
        <v>126</v>
      </c>
      <c r="F1483" s="56">
        <v>878</v>
      </c>
      <c r="G1483" s="56">
        <v>1960</v>
      </c>
      <c r="H1483" s="57" t="s">
        <v>4</v>
      </c>
      <c r="I1483" s="199" t="s">
        <v>2714</v>
      </c>
      <c r="J1483" s="214"/>
    </row>
    <row r="1484" spans="1:10" ht="33" customHeight="1" x14ac:dyDescent="0.2">
      <c r="A1484" s="228">
        <f>ROW()-51</f>
        <v>1433</v>
      </c>
      <c r="B1484" s="47" t="s">
        <v>2715</v>
      </c>
      <c r="C1484" s="47" t="s">
        <v>806</v>
      </c>
      <c r="D1484" s="223">
        <v>2020.09</v>
      </c>
      <c r="E1484" s="48" t="s">
        <v>807</v>
      </c>
      <c r="F1484" s="49">
        <v>6656</v>
      </c>
      <c r="G1484" s="49">
        <v>14917</v>
      </c>
      <c r="H1484" s="98" t="s">
        <v>54</v>
      </c>
      <c r="I1484" s="156" t="s">
        <v>675</v>
      </c>
      <c r="J1484" s="214"/>
    </row>
    <row r="1485" spans="1:10" ht="32.4" x14ac:dyDescent="0.2">
      <c r="A1485" s="228">
        <f t="shared" si="44"/>
        <v>1434</v>
      </c>
      <c r="B1485" s="47" t="s">
        <v>825</v>
      </c>
      <c r="C1485" s="47" t="s">
        <v>806</v>
      </c>
      <c r="D1485" s="223" t="s">
        <v>820</v>
      </c>
      <c r="E1485" s="48" t="s">
        <v>551</v>
      </c>
      <c r="F1485" s="49">
        <v>5095</v>
      </c>
      <c r="G1485" s="49">
        <v>10446</v>
      </c>
      <c r="H1485" s="50" t="s">
        <v>43</v>
      </c>
      <c r="I1485" s="156" t="s">
        <v>53</v>
      </c>
    </row>
    <row r="1486" spans="1:10" ht="33" thickBot="1" x14ac:dyDescent="0.25">
      <c r="A1486" s="346">
        <f t="shared" si="44"/>
        <v>1435</v>
      </c>
      <c r="B1486" s="337" t="s">
        <v>2735</v>
      </c>
      <c r="C1486" s="337" t="s">
        <v>806</v>
      </c>
      <c r="D1486" s="338">
        <v>2020.12</v>
      </c>
      <c r="E1486" s="339" t="s">
        <v>2732</v>
      </c>
      <c r="F1486" s="340">
        <v>3075</v>
      </c>
      <c r="G1486" s="340">
        <v>7422</v>
      </c>
      <c r="H1486" s="341" t="s">
        <v>54</v>
      </c>
      <c r="I1486" s="342" t="s">
        <v>53</v>
      </c>
      <c r="J1486" s="355" t="s">
        <v>801</v>
      </c>
    </row>
    <row r="1487" spans="1:10" ht="32.4" x14ac:dyDescent="0.2">
      <c r="A1487" s="347"/>
      <c r="B1487" s="348"/>
      <c r="C1487" s="348"/>
      <c r="D1487" s="349"/>
      <c r="E1487" s="350"/>
      <c r="F1487" s="351"/>
      <c r="G1487" s="351"/>
      <c r="H1487" s="352"/>
      <c r="I1487" s="353"/>
      <c r="J1487" s="354"/>
    </row>
    <row r="1488" spans="1:10" ht="32.4" x14ac:dyDescent="0.2"/>
    <row r="1489" ht="32.4" x14ac:dyDescent="0.2"/>
    <row r="1490" ht="32.4" x14ac:dyDescent="0.2"/>
    <row r="1491" ht="32.4" x14ac:dyDescent="0.2"/>
    <row r="1492" ht="32.4" x14ac:dyDescent="0.2"/>
  </sheetData>
  <mergeCells count="56">
    <mergeCell ref="A1397:J1397"/>
    <mergeCell ref="A1453:J1453"/>
    <mergeCell ref="A1252:J1252"/>
    <mergeCell ref="A1257:J1257"/>
    <mergeCell ref="A1293:J1293"/>
    <mergeCell ref="A1369:J1369"/>
    <mergeCell ref="A1391:J1391"/>
    <mergeCell ref="A1394:J1394"/>
    <mergeCell ref="A1249:J1249"/>
    <mergeCell ref="A690:J690"/>
    <mergeCell ref="A693:J693"/>
    <mergeCell ref="A879:J879"/>
    <mergeCell ref="A884:J884"/>
    <mergeCell ref="A1057:J1057"/>
    <mergeCell ref="A1078:J1078"/>
    <mergeCell ref="A1085:J1085"/>
    <mergeCell ref="A1102:J1102"/>
    <mergeCell ref="A1237:J1237"/>
    <mergeCell ref="A1244:J1244"/>
    <mergeCell ref="A1247:J1247"/>
    <mergeCell ref="A237:J237"/>
    <mergeCell ref="A240:J240"/>
    <mergeCell ref="A242:J242"/>
    <mergeCell ref="A686:J686"/>
    <mergeCell ref="A456:J456"/>
    <mergeCell ref="A459:J459"/>
    <mergeCell ref="A469:J469"/>
    <mergeCell ref="A590:J590"/>
    <mergeCell ref="A594:J594"/>
    <mergeCell ref="A596:J596"/>
    <mergeCell ref="A601:J601"/>
    <mergeCell ref="A604:J604"/>
    <mergeCell ref="A624:J624"/>
    <mergeCell ref="A626:J626"/>
    <mergeCell ref="A671:J671"/>
    <mergeCell ref="A164:J164"/>
    <mergeCell ref="A180:J180"/>
    <mergeCell ref="A199:J199"/>
    <mergeCell ref="A208:J208"/>
    <mergeCell ref="A230:J230"/>
    <mergeCell ref="A449:J449"/>
    <mergeCell ref="A44:J44"/>
    <mergeCell ref="A146:J146"/>
    <mergeCell ref="A41:J41"/>
    <mergeCell ref="A2:E2"/>
    <mergeCell ref="A3:A4"/>
    <mergeCell ref="B3:B4"/>
    <mergeCell ref="C3:C4"/>
    <mergeCell ref="D3:D4"/>
    <mergeCell ref="E3:E4"/>
    <mergeCell ref="H3:H4"/>
    <mergeCell ref="I3:I4"/>
    <mergeCell ref="J3:J4"/>
    <mergeCell ref="A5:J5"/>
    <mergeCell ref="A24:J24"/>
    <mergeCell ref="A158:J158"/>
  </mergeCells>
  <phoneticPr fontId="2"/>
  <dataValidations count="4">
    <dataValidation type="list" allowBlank="1" showInputMessage="1" showErrorMessage="1" sqref="C1454:C1457 WVK984509:WVK985619 WLO984509:WLO985619 WBS984509:WBS985619 VRW984509:VRW985619 VIA984509:VIA985619 UYE984509:UYE985619 UOI984509:UOI985619 UEM984509:UEM985619 TUQ984509:TUQ985619 TKU984509:TKU985619 TAY984509:TAY985619 SRC984509:SRC985619 SHG984509:SHG985619 RXK984509:RXK985619 RNO984509:RNO985619 RDS984509:RDS985619 QTW984509:QTW985619 QKA984509:QKA985619 QAE984509:QAE985619 PQI984509:PQI985619 PGM984509:PGM985619 OWQ984509:OWQ985619 OMU984509:OMU985619 OCY984509:OCY985619 NTC984509:NTC985619 NJG984509:NJG985619 MZK984509:MZK985619 MPO984509:MPO985619 MFS984509:MFS985619 LVW984509:LVW985619 LMA984509:LMA985619 LCE984509:LCE985619 KSI984509:KSI985619 KIM984509:KIM985619 JYQ984509:JYQ985619 JOU984509:JOU985619 JEY984509:JEY985619 IVC984509:IVC985619 ILG984509:ILG985619 IBK984509:IBK985619 HRO984509:HRO985619 HHS984509:HHS985619 GXW984509:GXW985619 GOA984509:GOA985619 GEE984509:GEE985619 FUI984509:FUI985619 FKM984509:FKM985619 FAQ984509:FAQ985619 EQU984509:EQU985619 EGY984509:EGY985619 DXC984509:DXC985619 DNG984509:DNG985619 DDK984509:DDK985619 CTO984509:CTO985619 CJS984509:CJS985619 BZW984509:BZW985619 BQA984509:BQA985619 BGE984509:BGE985619 AWI984509:AWI985619 AMM984509:AMM985619 ACQ984509:ACQ985619 SU984509:SU985619 IY984509:IY985619 C984509:C985619 WVK918973:WVK920083 WLO918973:WLO920083 WBS918973:WBS920083 VRW918973:VRW920083 VIA918973:VIA920083 UYE918973:UYE920083 UOI918973:UOI920083 UEM918973:UEM920083 TUQ918973:TUQ920083 TKU918973:TKU920083 TAY918973:TAY920083 SRC918973:SRC920083 SHG918973:SHG920083 RXK918973:RXK920083 RNO918973:RNO920083 RDS918973:RDS920083 QTW918973:QTW920083 QKA918973:QKA920083 QAE918973:QAE920083 PQI918973:PQI920083 PGM918973:PGM920083 OWQ918973:OWQ920083 OMU918973:OMU920083 OCY918973:OCY920083 NTC918973:NTC920083 NJG918973:NJG920083 MZK918973:MZK920083 MPO918973:MPO920083 MFS918973:MFS920083 LVW918973:LVW920083 LMA918973:LMA920083 LCE918973:LCE920083 KSI918973:KSI920083 KIM918973:KIM920083 JYQ918973:JYQ920083 JOU918973:JOU920083 JEY918973:JEY920083 IVC918973:IVC920083 ILG918973:ILG920083 IBK918973:IBK920083 HRO918973:HRO920083 HHS918973:HHS920083 GXW918973:GXW920083 GOA918973:GOA920083 GEE918973:GEE920083 FUI918973:FUI920083 FKM918973:FKM920083 FAQ918973:FAQ920083 EQU918973:EQU920083 EGY918973:EGY920083 DXC918973:DXC920083 DNG918973:DNG920083 DDK918973:DDK920083 CTO918973:CTO920083 CJS918973:CJS920083 BZW918973:BZW920083 BQA918973:BQA920083 BGE918973:BGE920083 AWI918973:AWI920083 AMM918973:AMM920083 ACQ918973:ACQ920083 SU918973:SU920083 IY918973:IY920083 C918973:C920083 WVK853437:WVK854547 WLO853437:WLO854547 WBS853437:WBS854547 VRW853437:VRW854547 VIA853437:VIA854547 UYE853437:UYE854547 UOI853437:UOI854547 UEM853437:UEM854547 TUQ853437:TUQ854547 TKU853437:TKU854547 TAY853437:TAY854547 SRC853437:SRC854547 SHG853437:SHG854547 RXK853437:RXK854547 RNO853437:RNO854547 RDS853437:RDS854547 QTW853437:QTW854547 QKA853437:QKA854547 QAE853437:QAE854547 PQI853437:PQI854547 PGM853437:PGM854547 OWQ853437:OWQ854547 OMU853437:OMU854547 OCY853437:OCY854547 NTC853437:NTC854547 NJG853437:NJG854547 MZK853437:MZK854547 MPO853437:MPO854547 MFS853437:MFS854547 LVW853437:LVW854547 LMA853437:LMA854547 LCE853437:LCE854547 KSI853437:KSI854547 KIM853437:KIM854547 JYQ853437:JYQ854547 JOU853437:JOU854547 JEY853437:JEY854547 IVC853437:IVC854547 ILG853437:ILG854547 IBK853437:IBK854547 HRO853437:HRO854547 HHS853437:HHS854547 GXW853437:GXW854547 GOA853437:GOA854547 GEE853437:GEE854547 FUI853437:FUI854547 FKM853437:FKM854547 FAQ853437:FAQ854547 EQU853437:EQU854547 EGY853437:EGY854547 DXC853437:DXC854547 DNG853437:DNG854547 DDK853437:DDK854547 CTO853437:CTO854547 CJS853437:CJS854547 BZW853437:BZW854547 BQA853437:BQA854547 BGE853437:BGE854547 AWI853437:AWI854547 AMM853437:AMM854547 ACQ853437:ACQ854547 SU853437:SU854547 IY853437:IY854547 C853437:C854547 WVK787901:WVK789011 WLO787901:WLO789011 WBS787901:WBS789011 VRW787901:VRW789011 VIA787901:VIA789011 UYE787901:UYE789011 UOI787901:UOI789011 UEM787901:UEM789011 TUQ787901:TUQ789011 TKU787901:TKU789011 TAY787901:TAY789011 SRC787901:SRC789011 SHG787901:SHG789011 RXK787901:RXK789011 RNO787901:RNO789011 RDS787901:RDS789011 QTW787901:QTW789011 QKA787901:QKA789011 QAE787901:QAE789011 PQI787901:PQI789011 PGM787901:PGM789011 OWQ787901:OWQ789011 OMU787901:OMU789011 OCY787901:OCY789011 NTC787901:NTC789011 NJG787901:NJG789011 MZK787901:MZK789011 MPO787901:MPO789011 MFS787901:MFS789011 LVW787901:LVW789011 LMA787901:LMA789011 LCE787901:LCE789011 KSI787901:KSI789011 KIM787901:KIM789011 JYQ787901:JYQ789011 JOU787901:JOU789011 JEY787901:JEY789011 IVC787901:IVC789011 ILG787901:ILG789011 IBK787901:IBK789011 HRO787901:HRO789011 HHS787901:HHS789011 GXW787901:GXW789011 GOA787901:GOA789011 GEE787901:GEE789011 FUI787901:FUI789011 FKM787901:FKM789011 FAQ787901:FAQ789011 EQU787901:EQU789011 EGY787901:EGY789011 DXC787901:DXC789011 DNG787901:DNG789011 DDK787901:DDK789011 CTO787901:CTO789011 CJS787901:CJS789011 BZW787901:BZW789011 BQA787901:BQA789011 BGE787901:BGE789011 AWI787901:AWI789011 AMM787901:AMM789011 ACQ787901:ACQ789011 SU787901:SU789011 IY787901:IY789011 C787901:C789011 WVK722365:WVK723475 WLO722365:WLO723475 WBS722365:WBS723475 VRW722365:VRW723475 VIA722365:VIA723475 UYE722365:UYE723475 UOI722365:UOI723475 UEM722365:UEM723475 TUQ722365:TUQ723475 TKU722365:TKU723475 TAY722365:TAY723475 SRC722365:SRC723475 SHG722365:SHG723475 RXK722365:RXK723475 RNO722365:RNO723475 RDS722365:RDS723475 QTW722365:QTW723475 QKA722365:QKA723475 QAE722365:QAE723475 PQI722365:PQI723475 PGM722365:PGM723475 OWQ722365:OWQ723475 OMU722365:OMU723475 OCY722365:OCY723475 NTC722365:NTC723475 NJG722365:NJG723475 MZK722365:MZK723475 MPO722365:MPO723475 MFS722365:MFS723475 LVW722365:LVW723475 LMA722365:LMA723475 LCE722365:LCE723475 KSI722365:KSI723475 KIM722365:KIM723475 JYQ722365:JYQ723475 JOU722365:JOU723475 JEY722365:JEY723475 IVC722365:IVC723475 ILG722365:ILG723475 IBK722365:IBK723475 HRO722365:HRO723475 HHS722365:HHS723475 GXW722365:GXW723475 GOA722365:GOA723475 GEE722365:GEE723475 FUI722365:FUI723475 FKM722365:FKM723475 FAQ722365:FAQ723475 EQU722365:EQU723475 EGY722365:EGY723475 DXC722365:DXC723475 DNG722365:DNG723475 DDK722365:DDK723475 CTO722365:CTO723475 CJS722365:CJS723475 BZW722365:BZW723475 BQA722365:BQA723475 BGE722365:BGE723475 AWI722365:AWI723475 AMM722365:AMM723475 ACQ722365:ACQ723475 SU722365:SU723475 IY722365:IY723475 C722365:C723475 WVK656829:WVK657939 WLO656829:WLO657939 WBS656829:WBS657939 VRW656829:VRW657939 VIA656829:VIA657939 UYE656829:UYE657939 UOI656829:UOI657939 UEM656829:UEM657939 TUQ656829:TUQ657939 TKU656829:TKU657939 TAY656829:TAY657939 SRC656829:SRC657939 SHG656829:SHG657939 RXK656829:RXK657939 RNO656829:RNO657939 RDS656829:RDS657939 QTW656829:QTW657939 QKA656829:QKA657939 QAE656829:QAE657939 PQI656829:PQI657939 PGM656829:PGM657939 OWQ656829:OWQ657939 OMU656829:OMU657939 OCY656829:OCY657939 NTC656829:NTC657939 NJG656829:NJG657939 MZK656829:MZK657939 MPO656829:MPO657939 MFS656829:MFS657939 LVW656829:LVW657939 LMA656829:LMA657939 LCE656829:LCE657939 KSI656829:KSI657939 KIM656829:KIM657939 JYQ656829:JYQ657939 JOU656829:JOU657939 JEY656829:JEY657939 IVC656829:IVC657939 ILG656829:ILG657939 IBK656829:IBK657939 HRO656829:HRO657939 HHS656829:HHS657939 GXW656829:GXW657939 GOA656829:GOA657939 GEE656829:GEE657939 FUI656829:FUI657939 FKM656829:FKM657939 FAQ656829:FAQ657939 EQU656829:EQU657939 EGY656829:EGY657939 DXC656829:DXC657939 DNG656829:DNG657939 DDK656829:DDK657939 CTO656829:CTO657939 CJS656829:CJS657939 BZW656829:BZW657939 BQA656829:BQA657939 BGE656829:BGE657939 AWI656829:AWI657939 AMM656829:AMM657939 ACQ656829:ACQ657939 SU656829:SU657939 IY656829:IY657939 C656829:C657939 WVK591293:WVK592403 WLO591293:WLO592403 WBS591293:WBS592403 VRW591293:VRW592403 VIA591293:VIA592403 UYE591293:UYE592403 UOI591293:UOI592403 UEM591293:UEM592403 TUQ591293:TUQ592403 TKU591293:TKU592403 TAY591293:TAY592403 SRC591293:SRC592403 SHG591293:SHG592403 RXK591293:RXK592403 RNO591293:RNO592403 RDS591293:RDS592403 QTW591293:QTW592403 QKA591293:QKA592403 QAE591293:QAE592403 PQI591293:PQI592403 PGM591293:PGM592403 OWQ591293:OWQ592403 OMU591293:OMU592403 OCY591293:OCY592403 NTC591293:NTC592403 NJG591293:NJG592403 MZK591293:MZK592403 MPO591293:MPO592403 MFS591293:MFS592403 LVW591293:LVW592403 LMA591293:LMA592403 LCE591293:LCE592403 KSI591293:KSI592403 KIM591293:KIM592403 JYQ591293:JYQ592403 JOU591293:JOU592403 JEY591293:JEY592403 IVC591293:IVC592403 ILG591293:ILG592403 IBK591293:IBK592403 HRO591293:HRO592403 HHS591293:HHS592403 GXW591293:GXW592403 GOA591293:GOA592403 GEE591293:GEE592403 FUI591293:FUI592403 FKM591293:FKM592403 FAQ591293:FAQ592403 EQU591293:EQU592403 EGY591293:EGY592403 DXC591293:DXC592403 DNG591293:DNG592403 DDK591293:DDK592403 CTO591293:CTO592403 CJS591293:CJS592403 BZW591293:BZW592403 BQA591293:BQA592403 BGE591293:BGE592403 AWI591293:AWI592403 AMM591293:AMM592403 ACQ591293:ACQ592403 SU591293:SU592403 IY591293:IY592403 C591293:C592403 WVK525757:WVK526867 WLO525757:WLO526867 WBS525757:WBS526867 VRW525757:VRW526867 VIA525757:VIA526867 UYE525757:UYE526867 UOI525757:UOI526867 UEM525757:UEM526867 TUQ525757:TUQ526867 TKU525757:TKU526867 TAY525757:TAY526867 SRC525757:SRC526867 SHG525757:SHG526867 RXK525757:RXK526867 RNO525757:RNO526867 RDS525757:RDS526867 QTW525757:QTW526867 QKA525757:QKA526867 QAE525757:QAE526867 PQI525757:PQI526867 PGM525757:PGM526867 OWQ525757:OWQ526867 OMU525757:OMU526867 OCY525757:OCY526867 NTC525757:NTC526867 NJG525757:NJG526867 MZK525757:MZK526867 MPO525757:MPO526867 MFS525757:MFS526867 LVW525757:LVW526867 LMA525757:LMA526867 LCE525757:LCE526867 KSI525757:KSI526867 KIM525757:KIM526867 JYQ525757:JYQ526867 JOU525757:JOU526867 JEY525757:JEY526867 IVC525757:IVC526867 ILG525757:ILG526867 IBK525757:IBK526867 HRO525757:HRO526867 HHS525757:HHS526867 GXW525757:GXW526867 GOA525757:GOA526867 GEE525757:GEE526867 FUI525757:FUI526867 FKM525757:FKM526867 FAQ525757:FAQ526867 EQU525757:EQU526867 EGY525757:EGY526867 DXC525757:DXC526867 DNG525757:DNG526867 DDK525757:DDK526867 CTO525757:CTO526867 CJS525757:CJS526867 BZW525757:BZW526867 BQA525757:BQA526867 BGE525757:BGE526867 AWI525757:AWI526867 AMM525757:AMM526867 ACQ525757:ACQ526867 SU525757:SU526867 IY525757:IY526867 C525757:C526867 WVK460221:WVK461331 WLO460221:WLO461331 WBS460221:WBS461331 VRW460221:VRW461331 VIA460221:VIA461331 UYE460221:UYE461331 UOI460221:UOI461331 UEM460221:UEM461331 TUQ460221:TUQ461331 TKU460221:TKU461331 TAY460221:TAY461331 SRC460221:SRC461331 SHG460221:SHG461331 RXK460221:RXK461331 RNO460221:RNO461331 RDS460221:RDS461331 QTW460221:QTW461331 QKA460221:QKA461331 QAE460221:QAE461331 PQI460221:PQI461331 PGM460221:PGM461331 OWQ460221:OWQ461331 OMU460221:OMU461331 OCY460221:OCY461331 NTC460221:NTC461331 NJG460221:NJG461331 MZK460221:MZK461331 MPO460221:MPO461331 MFS460221:MFS461331 LVW460221:LVW461331 LMA460221:LMA461331 LCE460221:LCE461331 KSI460221:KSI461331 KIM460221:KIM461331 JYQ460221:JYQ461331 JOU460221:JOU461331 JEY460221:JEY461331 IVC460221:IVC461331 ILG460221:ILG461331 IBK460221:IBK461331 HRO460221:HRO461331 HHS460221:HHS461331 GXW460221:GXW461331 GOA460221:GOA461331 GEE460221:GEE461331 FUI460221:FUI461331 FKM460221:FKM461331 FAQ460221:FAQ461331 EQU460221:EQU461331 EGY460221:EGY461331 DXC460221:DXC461331 DNG460221:DNG461331 DDK460221:DDK461331 CTO460221:CTO461331 CJS460221:CJS461331 BZW460221:BZW461331 BQA460221:BQA461331 BGE460221:BGE461331 AWI460221:AWI461331 AMM460221:AMM461331 ACQ460221:ACQ461331 SU460221:SU461331 IY460221:IY461331 C460221:C461331 WVK394685:WVK395795 WLO394685:WLO395795 WBS394685:WBS395795 VRW394685:VRW395795 VIA394685:VIA395795 UYE394685:UYE395795 UOI394685:UOI395795 UEM394685:UEM395795 TUQ394685:TUQ395795 TKU394685:TKU395795 TAY394685:TAY395795 SRC394685:SRC395795 SHG394685:SHG395795 RXK394685:RXK395795 RNO394685:RNO395795 RDS394685:RDS395795 QTW394685:QTW395795 QKA394685:QKA395795 QAE394685:QAE395795 PQI394685:PQI395795 PGM394685:PGM395795 OWQ394685:OWQ395795 OMU394685:OMU395795 OCY394685:OCY395795 NTC394685:NTC395795 NJG394685:NJG395795 MZK394685:MZK395795 MPO394685:MPO395795 MFS394685:MFS395795 LVW394685:LVW395795 LMA394685:LMA395795 LCE394685:LCE395795 KSI394685:KSI395795 KIM394685:KIM395795 JYQ394685:JYQ395795 JOU394685:JOU395795 JEY394685:JEY395795 IVC394685:IVC395795 ILG394685:ILG395795 IBK394685:IBK395795 HRO394685:HRO395795 HHS394685:HHS395795 GXW394685:GXW395795 GOA394685:GOA395795 GEE394685:GEE395795 FUI394685:FUI395795 FKM394685:FKM395795 FAQ394685:FAQ395795 EQU394685:EQU395795 EGY394685:EGY395795 DXC394685:DXC395795 DNG394685:DNG395795 DDK394685:DDK395795 CTO394685:CTO395795 CJS394685:CJS395795 BZW394685:BZW395795 BQA394685:BQA395795 BGE394685:BGE395795 AWI394685:AWI395795 AMM394685:AMM395795 ACQ394685:ACQ395795 SU394685:SU395795 IY394685:IY395795 C394685:C395795 WVK329149:WVK330259 WLO329149:WLO330259 WBS329149:WBS330259 VRW329149:VRW330259 VIA329149:VIA330259 UYE329149:UYE330259 UOI329149:UOI330259 UEM329149:UEM330259 TUQ329149:TUQ330259 TKU329149:TKU330259 TAY329149:TAY330259 SRC329149:SRC330259 SHG329149:SHG330259 RXK329149:RXK330259 RNO329149:RNO330259 RDS329149:RDS330259 QTW329149:QTW330259 QKA329149:QKA330259 QAE329149:QAE330259 PQI329149:PQI330259 PGM329149:PGM330259 OWQ329149:OWQ330259 OMU329149:OMU330259 OCY329149:OCY330259 NTC329149:NTC330259 NJG329149:NJG330259 MZK329149:MZK330259 MPO329149:MPO330259 MFS329149:MFS330259 LVW329149:LVW330259 LMA329149:LMA330259 LCE329149:LCE330259 KSI329149:KSI330259 KIM329149:KIM330259 JYQ329149:JYQ330259 JOU329149:JOU330259 JEY329149:JEY330259 IVC329149:IVC330259 ILG329149:ILG330259 IBK329149:IBK330259 HRO329149:HRO330259 HHS329149:HHS330259 GXW329149:GXW330259 GOA329149:GOA330259 GEE329149:GEE330259 FUI329149:FUI330259 FKM329149:FKM330259 FAQ329149:FAQ330259 EQU329149:EQU330259 EGY329149:EGY330259 DXC329149:DXC330259 DNG329149:DNG330259 DDK329149:DDK330259 CTO329149:CTO330259 CJS329149:CJS330259 BZW329149:BZW330259 BQA329149:BQA330259 BGE329149:BGE330259 AWI329149:AWI330259 AMM329149:AMM330259 ACQ329149:ACQ330259 SU329149:SU330259 IY329149:IY330259 C329149:C330259 WVK263613:WVK264723 WLO263613:WLO264723 WBS263613:WBS264723 VRW263613:VRW264723 VIA263613:VIA264723 UYE263613:UYE264723 UOI263613:UOI264723 UEM263613:UEM264723 TUQ263613:TUQ264723 TKU263613:TKU264723 TAY263613:TAY264723 SRC263613:SRC264723 SHG263613:SHG264723 RXK263613:RXK264723 RNO263613:RNO264723 RDS263613:RDS264723 QTW263613:QTW264723 QKA263613:QKA264723 QAE263613:QAE264723 PQI263613:PQI264723 PGM263613:PGM264723 OWQ263613:OWQ264723 OMU263613:OMU264723 OCY263613:OCY264723 NTC263613:NTC264723 NJG263613:NJG264723 MZK263613:MZK264723 MPO263613:MPO264723 MFS263613:MFS264723 LVW263613:LVW264723 LMA263613:LMA264723 LCE263613:LCE264723 KSI263613:KSI264723 KIM263613:KIM264723 JYQ263613:JYQ264723 JOU263613:JOU264723 JEY263613:JEY264723 IVC263613:IVC264723 ILG263613:ILG264723 IBK263613:IBK264723 HRO263613:HRO264723 HHS263613:HHS264723 GXW263613:GXW264723 GOA263613:GOA264723 GEE263613:GEE264723 FUI263613:FUI264723 FKM263613:FKM264723 FAQ263613:FAQ264723 EQU263613:EQU264723 EGY263613:EGY264723 DXC263613:DXC264723 DNG263613:DNG264723 DDK263613:DDK264723 CTO263613:CTO264723 CJS263613:CJS264723 BZW263613:BZW264723 BQA263613:BQA264723 BGE263613:BGE264723 AWI263613:AWI264723 AMM263613:AMM264723 ACQ263613:ACQ264723 SU263613:SU264723 IY263613:IY264723 C263613:C264723 WVK198077:WVK199187 WLO198077:WLO199187 WBS198077:WBS199187 VRW198077:VRW199187 VIA198077:VIA199187 UYE198077:UYE199187 UOI198077:UOI199187 UEM198077:UEM199187 TUQ198077:TUQ199187 TKU198077:TKU199187 TAY198077:TAY199187 SRC198077:SRC199187 SHG198077:SHG199187 RXK198077:RXK199187 RNO198077:RNO199187 RDS198077:RDS199187 QTW198077:QTW199187 QKA198077:QKA199187 QAE198077:QAE199187 PQI198077:PQI199187 PGM198077:PGM199187 OWQ198077:OWQ199187 OMU198077:OMU199187 OCY198077:OCY199187 NTC198077:NTC199187 NJG198077:NJG199187 MZK198077:MZK199187 MPO198077:MPO199187 MFS198077:MFS199187 LVW198077:LVW199187 LMA198077:LMA199187 LCE198077:LCE199187 KSI198077:KSI199187 KIM198077:KIM199187 JYQ198077:JYQ199187 JOU198077:JOU199187 JEY198077:JEY199187 IVC198077:IVC199187 ILG198077:ILG199187 IBK198077:IBK199187 HRO198077:HRO199187 HHS198077:HHS199187 GXW198077:GXW199187 GOA198077:GOA199187 GEE198077:GEE199187 FUI198077:FUI199187 FKM198077:FKM199187 FAQ198077:FAQ199187 EQU198077:EQU199187 EGY198077:EGY199187 DXC198077:DXC199187 DNG198077:DNG199187 DDK198077:DDK199187 CTO198077:CTO199187 CJS198077:CJS199187 BZW198077:BZW199187 BQA198077:BQA199187 BGE198077:BGE199187 AWI198077:AWI199187 AMM198077:AMM199187 ACQ198077:ACQ199187 SU198077:SU199187 IY198077:IY199187 C198077:C199187 WVK132541:WVK133651 WLO132541:WLO133651 WBS132541:WBS133651 VRW132541:VRW133651 VIA132541:VIA133651 UYE132541:UYE133651 UOI132541:UOI133651 UEM132541:UEM133651 TUQ132541:TUQ133651 TKU132541:TKU133651 TAY132541:TAY133651 SRC132541:SRC133651 SHG132541:SHG133651 RXK132541:RXK133651 RNO132541:RNO133651 RDS132541:RDS133651 QTW132541:QTW133651 QKA132541:QKA133651 QAE132541:QAE133651 PQI132541:PQI133651 PGM132541:PGM133651 OWQ132541:OWQ133651 OMU132541:OMU133651 OCY132541:OCY133651 NTC132541:NTC133651 NJG132541:NJG133651 MZK132541:MZK133651 MPO132541:MPO133651 MFS132541:MFS133651 LVW132541:LVW133651 LMA132541:LMA133651 LCE132541:LCE133651 KSI132541:KSI133651 KIM132541:KIM133651 JYQ132541:JYQ133651 JOU132541:JOU133651 JEY132541:JEY133651 IVC132541:IVC133651 ILG132541:ILG133651 IBK132541:IBK133651 HRO132541:HRO133651 HHS132541:HHS133651 GXW132541:GXW133651 GOA132541:GOA133651 GEE132541:GEE133651 FUI132541:FUI133651 FKM132541:FKM133651 FAQ132541:FAQ133651 EQU132541:EQU133651 EGY132541:EGY133651 DXC132541:DXC133651 DNG132541:DNG133651 DDK132541:DDK133651 CTO132541:CTO133651 CJS132541:CJS133651 BZW132541:BZW133651 BQA132541:BQA133651 BGE132541:BGE133651 AWI132541:AWI133651 AMM132541:AMM133651 ACQ132541:ACQ133651 SU132541:SU133651 IY132541:IY133651 C132541:C133651 WVK67005:WVK68115 WLO67005:WLO68115 WBS67005:WBS68115 VRW67005:VRW68115 VIA67005:VIA68115 UYE67005:UYE68115 UOI67005:UOI68115 UEM67005:UEM68115 TUQ67005:TUQ68115 TKU67005:TKU68115 TAY67005:TAY68115 SRC67005:SRC68115 SHG67005:SHG68115 RXK67005:RXK68115 RNO67005:RNO68115 RDS67005:RDS68115 QTW67005:QTW68115 QKA67005:QKA68115 QAE67005:QAE68115 PQI67005:PQI68115 PGM67005:PGM68115 OWQ67005:OWQ68115 OMU67005:OMU68115 OCY67005:OCY68115 NTC67005:NTC68115 NJG67005:NJG68115 MZK67005:MZK68115 MPO67005:MPO68115 MFS67005:MFS68115 LVW67005:LVW68115 LMA67005:LMA68115 LCE67005:LCE68115 KSI67005:KSI68115 KIM67005:KIM68115 JYQ67005:JYQ68115 JOU67005:JOU68115 JEY67005:JEY68115 IVC67005:IVC68115 ILG67005:ILG68115 IBK67005:IBK68115 HRO67005:HRO68115 HHS67005:HHS68115 GXW67005:GXW68115 GOA67005:GOA68115 GEE67005:GEE68115 FUI67005:FUI68115 FKM67005:FKM68115 FAQ67005:FAQ68115 EQU67005:EQU68115 EGY67005:EGY68115 DXC67005:DXC68115 DNG67005:DNG68115 DDK67005:DDK68115 CTO67005:CTO68115 CJS67005:CJS68115 BZW67005:BZW68115 BQA67005:BQA68115 BGE67005:BGE68115 AWI67005:AWI68115 AMM67005:AMM68115 ACQ67005:ACQ68115 SU67005:SU68115 IY67005:IY68115 C67005:C68115 WVK1258:WVK1260 WVK984485:WVK984491 WLO984485:WLO984491 WBS984485:WBS984491 VRW984485:VRW984491 VIA984485:VIA984491 UYE984485:UYE984491 UOI984485:UOI984491 UEM984485:UEM984491 TUQ984485:TUQ984491 TKU984485:TKU984491 TAY984485:TAY984491 SRC984485:SRC984491 SHG984485:SHG984491 RXK984485:RXK984491 RNO984485:RNO984491 RDS984485:RDS984491 QTW984485:QTW984491 QKA984485:QKA984491 QAE984485:QAE984491 PQI984485:PQI984491 PGM984485:PGM984491 OWQ984485:OWQ984491 OMU984485:OMU984491 OCY984485:OCY984491 NTC984485:NTC984491 NJG984485:NJG984491 MZK984485:MZK984491 MPO984485:MPO984491 MFS984485:MFS984491 LVW984485:LVW984491 LMA984485:LMA984491 LCE984485:LCE984491 KSI984485:KSI984491 KIM984485:KIM984491 JYQ984485:JYQ984491 JOU984485:JOU984491 JEY984485:JEY984491 IVC984485:IVC984491 ILG984485:ILG984491 IBK984485:IBK984491 HRO984485:HRO984491 HHS984485:HHS984491 GXW984485:GXW984491 GOA984485:GOA984491 GEE984485:GEE984491 FUI984485:FUI984491 FKM984485:FKM984491 FAQ984485:FAQ984491 EQU984485:EQU984491 EGY984485:EGY984491 DXC984485:DXC984491 DNG984485:DNG984491 DDK984485:DDK984491 CTO984485:CTO984491 CJS984485:CJS984491 BZW984485:BZW984491 BQA984485:BQA984491 BGE984485:BGE984491 AWI984485:AWI984491 AMM984485:AMM984491 ACQ984485:ACQ984491 SU984485:SU984491 IY984485:IY984491 C984485:C984491 WVK918949:WVK918955 WLO918949:WLO918955 WBS918949:WBS918955 VRW918949:VRW918955 VIA918949:VIA918955 UYE918949:UYE918955 UOI918949:UOI918955 UEM918949:UEM918955 TUQ918949:TUQ918955 TKU918949:TKU918955 TAY918949:TAY918955 SRC918949:SRC918955 SHG918949:SHG918955 RXK918949:RXK918955 RNO918949:RNO918955 RDS918949:RDS918955 QTW918949:QTW918955 QKA918949:QKA918955 QAE918949:QAE918955 PQI918949:PQI918955 PGM918949:PGM918955 OWQ918949:OWQ918955 OMU918949:OMU918955 OCY918949:OCY918955 NTC918949:NTC918955 NJG918949:NJG918955 MZK918949:MZK918955 MPO918949:MPO918955 MFS918949:MFS918955 LVW918949:LVW918955 LMA918949:LMA918955 LCE918949:LCE918955 KSI918949:KSI918955 KIM918949:KIM918955 JYQ918949:JYQ918955 JOU918949:JOU918955 JEY918949:JEY918955 IVC918949:IVC918955 ILG918949:ILG918955 IBK918949:IBK918955 HRO918949:HRO918955 HHS918949:HHS918955 GXW918949:GXW918955 GOA918949:GOA918955 GEE918949:GEE918955 FUI918949:FUI918955 FKM918949:FKM918955 FAQ918949:FAQ918955 EQU918949:EQU918955 EGY918949:EGY918955 DXC918949:DXC918955 DNG918949:DNG918955 DDK918949:DDK918955 CTO918949:CTO918955 CJS918949:CJS918955 BZW918949:BZW918955 BQA918949:BQA918955 BGE918949:BGE918955 AWI918949:AWI918955 AMM918949:AMM918955 ACQ918949:ACQ918955 SU918949:SU918955 IY918949:IY918955 C918949:C918955 WVK853413:WVK853419 WLO853413:WLO853419 WBS853413:WBS853419 VRW853413:VRW853419 VIA853413:VIA853419 UYE853413:UYE853419 UOI853413:UOI853419 UEM853413:UEM853419 TUQ853413:TUQ853419 TKU853413:TKU853419 TAY853413:TAY853419 SRC853413:SRC853419 SHG853413:SHG853419 RXK853413:RXK853419 RNO853413:RNO853419 RDS853413:RDS853419 QTW853413:QTW853419 QKA853413:QKA853419 QAE853413:QAE853419 PQI853413:PQI853419 PGM853413:PGM853419 OWQ853413:OWQ853419 OMU853413:OMU853419 OCY853413:OCY853419 NTC853413:NTC853419 NJG853413:NJG853419 MZK853413:MZK853419 MPO853413:MPO853419 MFS853413:MFS853419 LVW853413:LVW853419 LMA853413:LMA853419 LCE853413:LCE853419 KSI853413:KSI853419 KIM853413:KIM853419 JYQ853413:JYQ853419 JOU853413:JOU853419 JEY853413:JEY853419 IVC853413:IVC853419 ILG853413:ILG853419 IBK853413:IBK853419 HRO853413:HRO853419 HHS853413:HHS853419 GXW853413:GXW853419 GOA853413:GOA853419 GEE853413:GEE853419 FUI853413:FUI853419 FKM853413:FKM853419 FAQ853413:FAQ853419 EQU853413:EQU853419 EGY853413:EGY853419 DXC853413:DXC853419 DNG853413:DNG853419 DDK853413:DDK853419 CTO853413:CTO853419 CJS853413:CJS853419 BZW853413:BZW853419 BQA853413:BQA853419 BGE853413:BGE853419 AWI853413:AWI853419 AMM853413:AMM853419 ACQ853413:ACQ853419 SU853413:SU853419 IY853413:IY853419 C853413:C853419 WVK787877:WVK787883 WLO787877:WLO787883 WBS787877:WBS787883 VRW787877:VRW787883 VIA787877:VIA787883 UYE787877:UYE787883 UOI787877:UOI787883 UEM787877:UEM787883 TUQ787877:TUQ787883 TKU787877:TKU787883 TAY787877:TAY787883 SRC787877:SRC787883 SHG787877:SHG787883 RXK787877:RXK787883 RNO787877:RNO787883 RDS787877:RDS787883 QTW787877:QTW787883 QKA787877:QKA787883 QAE787877:QAE787883 PQI787877:PQI787883 PGM787877:PGM787883 OWQ787877:OWQ787883 OMU787877:OMU787883 OCY787877:OCY787883 NTC787877:NTC787883 NJG787877:NJG787883 MZK787877:MZK787883 MPO787877:MPO787883 MFS787877:MFS787883 LVW787877:LVW787883 LMA787877:LMA787883 LCE787877:LCE787883 KSI787877:KSI787883 KIM787877:KIM787883 JYQ787877:JYQ787883 JOU787877:JOU787883 JEY787877:JEY787883 IVC787877:IVC787883 ILG787877:ILG787883 IBK787877:IBK787883 HRO787877:HRO787883 HHS787877:HHS787883 GXW787877:GXW787883 GOA787877:GOA787883 GEE787877:GEE787883 FUI787877:FUI787883 FKM787877:FKM787883 FAQ787877:FAQ787883 EQU787877:EQU787883 EGY787877:EGY787883 DXC787877:DXC787883 DNG787877:DNG787883 DDK787877:DDK787883 CTO787877:CTO787883 CJS787877:CJS787883 BZW787877:BZW787883 BQA787877:BQA787883 BGE787877:BGE787883 AWI787877:AWI787883 AMM787877:AMM787883 ACQ787877:ACQ787883 SU787877:SU787883 IY787877:IY787883 C787877:C787883 WVK722341:WVK722347 WLO722341:WLO722347 WBS722341:WBS722347 VRW722341:VRW722347 VIA722341:VIA722347 UYE722341:UYE722347 UOI722341:UOI722347 UEM722341:UEM722347 TUQ722341:TUQ722347 TKU722341:TKU722347 TAY722341:TAY722347 SRC722341:SRC722347 SHG722341:SHG722347 RXK722341:RXK722347 RNO722341:RNO722347 RDS722341:RDS722347 QTW722341:QTW722347 QKA722341:QKA722347 QAE722341:QAE722347 PQI722341:PQI722347 PGM722341:PGM722347 OWQ722341:OWQ722347 OMU722341:OMU722347 OCY722341:OCY722347 NTC722341:NTC722347 NJG722341:NJG722347 MZK722341:MZK722347 MPO722341:MPO722347 MFS722341:MFS722347 LVW722341:LVW722347 LMA722341:LMA722347 LCE722341:LCE722347 KSI722341:KSI722347 KIM722341:KIM722347 JYQ722341:JYQ722347 JOU722341:JOU722347 JEY722341:JEY722347 IVC722341:IVC722347 ILG722341:ILG722347 IBK722341:IBK722347 HRO722341:HRO722347 HHS722341:HHS722347 GXW722341:GXW722347 GOA722341:GOA722347 GEE722341:GEE722347 FUI722341:FUI722347 FKM722341:FKM722347 FAQ722341:FAQ722347 EQU722341:EQU722347 EGY722341:EGY722347 DXC722341:DXC722347 DNG722341:DNG722347 DDK722341:DDK722347 CTO722341:CTO722347 CJS722341:CJS722347 BZW722341:BZW722347 BQA722341:BQA722347 BGE722341:BGE722347 AWI722341:AWI722347 AMM722341:AMM722347 ACQ722341:ACQ722347 SU722341:SU722347 IY722341:IY722347 C722341:C722347 WVK656805:WVK656811 WLO656805:WLO656811 WBS656805:WBS656811 VRW656805:VRW656811 VIA656805:VIA656811 UYE656805:UYE656811 UOI656805:UOI656811 UEM656805:UEM656811 TUQ656805:TUQ656811 TKU656805:TKU656811 TAY656805:TAY656811 SRC656805:SRC656811 SHG656805:SHG656811 RXK656805:RXK656811 RNO656805:RNO656811 RDS656805:RDS656811 QTW656805:QTW656811 QKA656805:QKA656811 QAE656805:QAE656811 PQI656805:PQI656811 PGM656805:PGM656811 OWQ656805:OWQ656811 OMU656805:OMU656811 OCY656805:OCY656811 NTC656805:NTC656811 NJG656805:NJG656811 MZK656805:MZK656811 MPO656805:MPO656811 MFS656805:MFS656811 LVW656805:LVW656811 LMA656805:LMA656811 LCE656805:LCE656811 KSI656805:KSI656811 KIM656805:KIM656811 JYQ656805:JYQ656811 JOU656805:JOU656811 JEY656805:JEY656811 IVC656805:IVC656811 ILG656805:ILG656811 IBK656805:IBK656811 HRO656805:HRO656811 HHS656805:HHS656811 GXW656805:GXW656811 GOA656805:GOA656811 GEE656805:GEE656811 FUI656805:FUI656811 FKM656805:FKM656811 FAQ656805:FAQ656811 EQU656805:EQU656811 EGY656805:EGY656811 DXC656805:DXC656811 DNG656805:DNG656811 DDK656805:DDK656811 CTO656805:CTO656811 CJS656805:CJS656811 BZW656805:BZW656811 BQA656805:BQA656811 BGE656805:BGE656811 AWI656805:AWI656811 AMM656805:AMM656811 ACQ656805:ACQ656811 SU656805:SU656811 IY656805:IY656811 C656805:C656811 WVK591269:WVK591275 WLO591269:WLO591275 WBS591269:WBS591275 VRW591269:VRW591275 VIA591269:VIA591275 UYE591269:UYE591275 UOI591269:UOI591275 UEM591269:UEM591275 TUQ591269:TUQ591275 TKU591269:TKU591275 TAY591269:TAY591275 SRC591269:SRC591275 SHG591269:SHG591275 RXK591269:RXK591275 RNO591269:RNO591275 RDS591269:RDS591275 QTW591269:QTW591275 QKA591269:QKA591275 QAE591269:QAE591275 PQI591269:PQI591275 PGM591269:PGM591275 OWQ591269:OWQ591275 OMU591269:OMU591275 OCY591269:OCY591275 NTC591269:NTC591275 NJG591269:NJG591275 MZK591269:MZK591275 MPO591269:MPO591275 MFS591269:MFS591275 LVW591269:LVW591275 LMA591269:LMA591275 LCE591269:LCE591275 KSI591269:KSI591275 KIM591269:KIM591275 JYQ591269:JYQ591275 JOU591269:JOU591275 JEY591269:JEY591275 IVC591269:IVC591275 ILG591269:ILG591275 IBK591269:IBK591275 HRO591269:HRO591275 HHS591269:HHS591275 GXW591269:GXW591275 GOA591269:GOA591275 GEE591269:GEE591275 FUI591269:FUI591275 FKM591269:FKM591275 FAQ591269:FAQ591275 EQU591269:EQU591275 EGY591269:EGY591275 DXC591269:DXC591275 DNG591269:DNG591275 DDK591269:DDK591275 CTO591269:CTO591275 CJS591269:CJS591275 BZW591269:BZW591275 BQA591269:BQA591275 BGE591269:BGE591275 AWI591269:AWI591275 AMM591269:AMM591275 ACQ591269:ACQ591275 SU591269:SU591275 IY591269:IY591275 C591269:C591275 WVK525733:WVK525739 WLO525733:WLO525739 WBS525733:WBS525739 VRW525733:VRW525739 VIA525733:VIA525739 UYE525733:UYE525739 UOI525733:UOI525739 UEM525733:UEM525739 TUQ525733:TUQ525739 TKU525733:TKU525739 TAY525733:TAY525739 SRC525733:SRC525739 SHG525733:SHG525739 RXK525733:RXK525739 RNO525733:RNO525739 RDS525733:RDS525739 QTW525733:QTW525739 QKA525733:QKA525739 QAE525733:QAE525739 PQI525733:PQI525739 PGM525733:PGM525739 OWQ525733:OWQ525739 OMU525733:OMU525739 OCY525733:OCY525739 NTC525733:NTC525739 NJG525733:NJG525739 MZK525733:MZK525739 MPO525733:MPO525739 MFS525733:MFS525739 LVW525733:LVW525739 LMA525733:LMA525739 LCE525733:LCE525739 KSI525733:KSI525739 KIM525733:KIM525739 JYQ525733:JYQ525739 JOU525733:JOU525739 JEY525733:JEY525739 IVC525733:IVC525739 ILG525733:ILG525739 IBK525733:IBK525739 HRO525733:HRO525739 HHS525733:HHS525739 GXW525733:GXW525739 GOA525733:GOA525739 GEE525733:GEE525739 FUI525733:FUI525739 FKM525733:FKM525739 FAQ525733:FAQ525739 EQU525733:EQU525739 EGY525733:EGY525739 DXC525733:DXC525739 DNG525733:DNG525739 DDK525733:DDK525739 CTO525733:CTO525739 CJS525733:CJS525739 BZW525733:BZW525739 BQA525733:BQA525739 BGE525733:BGE525739 AWI525733:AWI525739 AMM525733:AMM525739 ACQ525733:ACQ525739 SU525733:SU525739 IY525733:IY525739 C525733:C525739 WVK460197:WVK460203 WLO460197:WLO460203 WBS460197:WBS460203 VRW460197:VRW460203 VIA460197:VIA460203 UYE460197:UYE460203 UOI460197:UOI460203 UEM460197:UEM460203 TUQ460197:TUQ460203 TKU460197:TKU460203 TAY460197:TAY460203 SRC460197:SRC460203 SHG460197:SHG460203 RXK460197:RXK460203 RNO460197:RNO460203 RDS460197:RDS460203 QTW460197:QTW460203 QKA460197:QKA460203 QAE460197:QAE460203 PQI460197:PQI460203 PGM460197:PGM460203 OWQ460197:OWQ460203 OMU460197:OMU460203 OCY460197:OCY460203 NTC460197:NTC460203 NJG460197:NJG460203 MZK460197:MZK460203 MPO460197:MPO460203 MFS460197:MFS460203 LVW460197:LVW460203 LMA460197:LMA460203 LCE460197:LCE460203 KSI460197:KSI460203 KIM460197:KIM460203 JYQ460197:JYQ460203 JOU460197:JOU460203 JEY460197:JEY460203 IVC460197:IVC460203 ILG460197:ILG460203 IBK460197:IBK460203 HRO460197:HRO460203 HHS460197:HHS460203 GXW460197:GXW460203 GOA460197:GOA460203 GEE460197:GEE460203 FUI460197:FUI460203 FKM460197:FKM460203 FAQ460197:FAQ460203 EQU460197:EQU460203 EGY460197:EGY460203 DXC460197:DXC460203 DNG460197:DNG460203 DDK460197:DDK460203 CTO460197:CTO460203 CJS460197:CJS460203 BZW460197:BZW460203 BQA460197:BQA460203 BGE460197:BGE460203 AWI460197:AWI460203 AMM460197:AMM460203 ACQ460197:ACQ460203 SU460197:SU460203 IY460197:IY460203 C460197:C460203 WVK394661:WVK394667 WLO394661:WLO394667 WBS394661:WBS394667 VRW394661:VRW394667 VIA394661:VIA394667 UYE394661:UYE394667 UOI394661:UOI394667 UEM394661:UEM394667 TUQ394661:TUQ394667 TKU394661:TKU394667 TAY394661:TAY394667 SRC394661:SRC394667 SHG394661:SHG394667 RXK394661:RXK394667 RNO394661:RNO394667 RDS394661:RDS394667 QTW394661:QTW394667 QKA394661:QKA394667 QAE394661:QAE394667 PQI394661:PQI394667 PGM394661:PGM394667 OWQ394661:OWQ394667 OMU394661:OMU394667 OCY394661:OCY394667 NTC394661:NTC394667 NJG394661:NJG394667 MZK394661:MZK394667 MPO394661:MPO394667 MFS394661:MFS394667 LVW394661:LVW394667 LMA394661:LMA394667 LCE394661:LCE394667 KSI394661:KSI394667 KIM394661:KIM394667 JYQ394661:JYQ394667 JOU394661:JOU394667 JEY394661:JEY394667 IVC394661:IVC394667 ILG394661:ILG394667 IBK394661:IBK394667 HRO394661:HRO394667 HHS394661:HHS394667 GXW394661:GXW394667 GOA394661:GOA394667 GEE394661:GEE394667 FUI394661:FUI394667 FKM394661:FKM394667 FAQ394661:FAQ394667 EQU394661:EQU394667 EGY394661:EGY394667 DXC394661:DXC394667 DNG394661:DNG394667 DDK394661:DDK394667 CTO394661:CTO394667 CJS394661:CJS394667 BZW394661:BZW394667 BQA394661:BQA394667 BGE394661:BGE394667 AWI394661:AWI394667 AMM394661:AMM394667 ACQ394661:ACQ394667 SU394661:SU394667 IY394661:IY394667 C394661:C394667 WVK329125:WVK329131 WLO329125:WLO329131 WBS329125:WBS329131 VRW329125:VRW329131 VIA329125:VIA329131 UYE329125:UYE329131 UOI329125:UOI329131 UEM329125:UEM329131 TUQ329125:TUQ329131 TKU329125:TKU329131 TAY329125:TAY329131 SRC329125:SRC329131 SHG329125:SHG329131 RXK329125:RXK329131 RNO329125:RNO329131 RDS329125:RDS329131 QTW329125:QTW329131 QKA329125:QKA329131 QAE329125:QAE329131 PQI329125:PQI329131 PGM329125:PGM329131 OWQ329125:OWQ329131 OMU329125:OMU329131 OCY329125:OCY329131 NTC329125:NTC329131 NJG329125:NJG329131 MZK329125:MZK329131 MPO329125:MPO329131 MFS329125:MFS329131 LVW329125:LVW329131 LMA329125:LMA329131 LCE329125:LCE329131 KSI329125:KSI329131 KIM329125:KIM329131 JYQ329125:JYQ329131 JOU329125:JOU329131 JEY329125:JEY329131 IVC329125:IVC329131 ILG329125:ILG329131 IBK329125:IBK329131 HRO329125:HRO329131 HHS329125:HHS329131 GXW329125:GXW329131 GOA329125:GOA329131 GEE329125:GEE329131 FUI329125:FUI329131 FKM329125:FKM329131 FAQ329125:FAQ329131 EQU329125:EQU329131 EGY329125:EGY329131 DXC329125:DXC329131 DNG329125:DNG329131 DDK329125:DDK329131 CTO329125:CTO329131 CJS329125:CJS329131 BZW329125:BZW329131 BQA329125:BQA329131 BGE329125:BGE329131 AWI329125:AWI329131 AMM329125:AMM329131 ACQ329125:ACQ329131 SU329125:SU329131 IY329125:IY329131 C329125:C329131 WVK263589:WVK263595 WLO263589:WLO263595 WBS263589:WBS263595 VRW263589:VRW263595 VIA263589:VIA263595 UYE263589:UYE263595 UOI263589:UOI263595 UEM263589:UEM263595 TUQ263589:TUQ263595 TKU263589:TKU263595 TAY263589:TAY263595 SRC263589:SRC263595 SHG263589:SHG263595 RXK263589:RXK263595 RNO263589:RNO263595 RDS263589:RDS263595 QTW263589:QTW263595 QKA263589:QKA263595 QAE263589:QAE263595 PQI263589:PQI263595 PGM263589:PGM263595 OWQ263589:OWQ263595 OMU263589:OMU263595 OCY263589:OCY263595 NTC263589:NTC263595 NJG263589:NJG263595 MZK263589:MZK263595 MPO263589:MPO263595 MFS263589:MFS263595 LVW263589:LVW263595 LMA263589:LMA263595 LCE263589:LCE263595 KSI263589:KSI263595 KIM263589:KIM263595 JYQ263589:JYQ263595 JOU263589:JOU263595 JEY263589:JEY263595 IVC263589:IVC263595 ILG263589:ILG263595 IBK263589:IBK263595 HRO263589:HRO263595 HHS263589:HHS263595 GXW263589:GXW263595 GOA263589:GOA263595 GEE263589:GEE263595 FUI263589:FUI263595 FKM263589:FKM263595 FAQ263589:FAQ263595 EQU263589:EQU263595 EGY263589:EGY263595 DXC263589:DXC263595 DNG263589:DNG263595 DDK263589:DDK263595 CTO263589:CTO263595 CJS263589:CJS263595 BZW263589:BZW263595 BQA263589:BQA263595 BGE263589:BGE263595 AWI263589:AWI263595 AMM263589:AMM263595 ACQ263589:ACQ263595 SU263589:SU263595 IY263589:IY263595 C263589:C263595 WVK198053:WVK198059 WLO198053:WLO198059 WBS198053:WBS198059 VRW198053:VRW198059 VIA198053:VIA198059 UYE198053:UYE198059 UOI198053:UOI198059 UEM198053:UEM198059 TUQ198053:TUQ198059 TKU198053:TKU198059 TAY198053:TAY198059 SRC198053:SRC198059 SHG198053:SHG198059 RXK198053:RXK198059 RNO198053:RNO198059 RDS198053:RDS198059 QTW198053:QTW198059 QKA198053:QKA198059 QAE198053:QAE198059 PQI198053:PQI198059 PGM198053:PGM198059 OWQ198053:OWQ198059 OMU198053:OMU198059 OCY198053:OCY198059 NTC198053:NTC198059 NJG198053:NJG198059 MZK198053:MZK198059 MPO198053:MPO198059 MFS198053:MFS198059 LVW198053:LVW198059 LMA198053:LMA198059 LCE198053:LCE198059 KSI198053:KSI198059 KIM198053:KIM198059 JYQ198053:JYQ198059 JOU198053:JOU198059 JEY198053:JEY198059 IVC198053:IVC198059 ILG198053:ILG198059 IBK198053:IBK198059 HRO198053:HRO198059 HHS198053:HHS198059 GXW198053:GXW198059 GOA198053:GOA198059 GEE198053:GEE198059 FUI198053:FUI198059 FKM198053:FKM198059 FAQ198053:FAQ198059 EQU198053:EQU198059 EGY198053:EGY198059 DXC198053:DXC198059 DNG198053:DNG198059 DDK198053:DDK198059 CTO198053:CTO198059 CJS198053:CJS198059 BZW198053:BZW198059 BQA198053:BQA198059 BGE198053:BGE198059 AWI198053:AWI198059 AMM198053:AMM198059 ACQ198053:ACQ198059 SU198053:SU198059 IY198053:IY198059 C198053:C198059 WVK132517:WVK132523 WLO132517:WLO132523 WBS132517:WBS132523 VRW132517:VRW132523 VIA132517:VIA132523 UYE132517:UYE132523 UOI132517:UOI132523 UEM132517:UEM132523 TUQ132517:TUQ132523 TKU132517:TKU132523 TAY132517:TAY132523 SRC132517:SRC132523 SHG132517:SHG132523 RXK132517:RXK132523 RNO132517:RNO132523 RDS132517:RDS132523 QTW132517:QTW132523 QKA132517:QKA132523 QAE132517:QAE132523 PQI132517:PQI132523 PGM132517:PGM132523 OWQ132517:OWQ132523 OMU132517:OMU132523 OCY132517:OCY132523 NTC132517:NTC132523 NJG132517:NJG132523 MZK132517:MZK132523 MPO132517:MPO132523 MFS132517:MFS132523 LVW132517:LVW132523 LMA132517:LMA132523 LCE132517:LCE132523 KSI132517:KSI132523 KIM132517:KIM132523 JYQ132517:JYQ132523 JOU132517:JOU132523 JEY132517:JEY132523 IVC132517:IVC132523 ILG132517:ILG132523 IBK132517:IBK132523 HRO132517:HRO132523 HHS132517:HHS132523 GXW132517:GXW132523 GOA132517:GOA132523 GEE132517:GEE132523 FUI132517:FUI132523 FKM132517:FKM132523 FAQ132517:FAQ132523 EQU132517:EQU132523 EGY132517:EGY132523 DXC132517:DXC132523 DNG132517:DNG132523 DDK132517:DDK132523 CTO132517:CTO132523 CJS132517:CJS132523 BZW132517:BZW132523 BQA132517:BQA132523 BGE132517:BGE132523 AWI132517:AWI132523 AMM132517:AMM132523 ACQ132517:ACQ132523 SU132517:SU132523 IY132517:IY132523 C132517:C132523 WVK66981:WVK66987 WLO66981:WLO66987 WBS66981:WBS66987 VRW66981:VRW66987 VIA66981:VIA66987 UYE66981:UYE66987 UOI66981:UOI66987 UEM66981:UEM66987 TUQ66981:TUQ66987 TKU66981:TKU66987 TAY66981:TAY66987 SRC66981:SRC66987 SHG66981:SHG66987 RXK66981:RXK66987 RNO66981:RNO66987 RDS66981:RDS66987 QTW66981:QTW66987 QKA66981:QKA66987 QAE66981:QAE66987 PQI66981:PQI66987 PGM66981:PGM66987 OWQ66981:OWQ66987 OMU66981:OMU66987 OCY66981:OCY66987 NTC66981:NTC66987 NJG66981:NJG66987 MZK66981:MZK66987 MPO66981:MPO66987 MFS66981:MFS66987 LVW66981:LVW66987 LMA66981:LMA66987 LCE66981:LCE66987 KSI66981:KSI66987 KIM66981:KIM66987 JYQ66981:JYQ66987 JOU66981:JOU66987 JEY66981:JEY66987 IVC66981:IVC66987 ILG66981:ILG66987 IBK66981:IBK66987 HRO66981:HRO66987 HHS66981:HHS66987 GXW66981:GXW66987 GOA66981:GOA66987 GEE66981:GEE66987 FUI66981:FUI66987 FKM66981:FKM66987 FAQ66981:FAQ66987 EQU66981:EQU66987 EGY66981:EGY66987 DXC66981:DXC66987 DNG66981:DNG66987 DDK66981:DDK66987 CTO66981:CTO66987 CJS66981:CJS66987 BZW66981:BZW66987 BQA66981:BQA66987 BGE66981:BGE66987 AWI66981:AWI66987 AMM66981:AMM66987 ACQ66981:ACQ66987 SU66981:SU66987 IY66981:IY66987 C66981:C66987 WVK984498:WVK984504 WLO984498:WLO984504 WBS984498:WBS984504 VRW984498:VRW984504 VIA984498:VIA984504 UYE984498:UYE984504 UOI984498:UOI984504 UEM984498:UEM984504 TUQ984498:TUQ984504 TKU984498:TKU984504 TAY984498:TAY984504 SRC984498:SRC984504 SHG984498:SHG984504 RXK984498:RXK984504 RNO984498:RNO984504 RDS984498:RDS984504 QTW984498:QTW984504 QKA984498:QKA984504 QAE984498:QAE984504 PQI984498:PQI984504 PGM984498:PGM984504 OWQ984498:OWQ984504 OMU984498:OMU984504 OCY984498:OCY984504 NTC984498:NTC984504 NJG984498:NJG984504 MZK984498:MZK984504 MPO984498:MPO984504 MFS984498:MFS984504 LVW984498:LVW984504 LMA984498:LMA984504 LCE984498:LCE984504 KSI984498:KSI984504 KIM984498:KIM984504 JYQ984498:JYQ984504 JOU984498:JOU984504 JEY984498:JEY984504 IVC984498:IVC984504 ILG984498:ILG984504 IBK984498:IBK984504 HRO984498:HRO984504 HHS984498:HHS984504 GXW984498:GXW984504 GOA984498:GOA984504 GEE984498:GEE984504 FUI984498:FUI984504 FKM984498:FKM984504 FAQ984498:FAQ984504 EQU984498:EQU984504 EGY984498:EGY984504 DXC984498:DXC984504 DNG984498:DNG984504 DDK984498:DDK984504 CTO984498:CTO984504 CJS984498:CJS984504 BZW984498:BZW984504 BQA984498:BQA984504 BGE984498:BGE984504 AWI984498:AWI984504 AMM984498:AMM984504 ACQ984498:ACQ984504 SU984498:SU984504 IY984498:IY984504 C984498:C984504 WVK918962:WVK918968 WLO918962:WLO918968 WBS918962:WBS918968 VRW918962:VRW918968 VIA918962:VIA918968 UYE918962:UYE918968 UOI918962:UOI918968 UEM918962:UEM918968 TUQ918962:TUQ918968 TKU918962:TKU918968 TAY918962:TAY918968 SRC918962:SRC918968 SHG918962:SHG918968 RXK918962:RXK918968 RNO918962:RNO918968 RDS918962:RDS918968 QTW918962:QTW918968 QKA918962:QKA918968 QAE918962:QAE918968 PQI918962:PQI918968 PGM918962:PGM918968 OWQ918962:OWQ918968 OMU918962:OMU918968 OCY918962:OCY918968 NTC918962:NTC918968 NJG918962:NJG918968 MZK918962:MZK918968 MPO918962:MPO918968 MFS918962:MFS918968 LVW918962:LVW918968 LMA918962:LMA918968 LCE918962:LCE918968 KSI918962:KSI918968 KIM918962:KIM918968 JYQ918962:JYQ918968 JOU918962:JOU918968 JEY918962:JEY918968 IVC918962:IVC918968 ILG918962:ILG918968 IBK918962:IBK918968 HRO918962:HRO918968 HHS918962:HHS918968 GXW918962:GXW918968 GOA918962:GOA918968 GEE918962:GEE918968 FUI918962:FUI918968 FKM918962:FKM918968 FAQ918962:FAQ918968 EQU918962:EQU918968 EGY918962:EGY918968 DXC918962:DXC918968 DNG918962:DNG918968 DDK918962:DDK918968 CTO918962:CTO918968 CJS918962:CJS918968 BZW918962:BZW918968 BQA918962:BQA918968 BGE918962:BGE918968 AWI918962:AWI918968 AMM918962:AMM918968 ACQ918962:ACQ918968 SU918962:SU918968 IY918962:IY918968 C918962:C918968 WVK853426:WVK853432 WLO853426:WLO853432 WBS853426:WBS853432 VRW853426:VRW853432 VIA853426:VIA853432 UYE853426:UYE853432 UOI853426:UOI853432 UEM853426:UEM853432 TUQ853426:TUQ853432 TKU853426:TKU853432 TAY853426:TAY853432 SRC853426:SRC853432 SHG853426:SHG853432 RXK853426:RXK853432 RNO853426:RNO853432 RDS853426:RDS853432 QTW853426:QTW853432 QKA853426:QKA853432 QAE853426:QAE853432 PQI853426:PQI853432 PGM853426:PGM853432 OWQ853426:OWQ853432 OMU853426:OMU853432 OCY853426:OCY853432 NTC853426:NTC853432 NJG853426:NJG853432 MZK853426:MZK853432 MPO853426:MPO853432 MFS853426:MFS853432 LVW853426:LVW853432 LMA853426:LMA853432 LCE853426:LCE853432 KSI853426:KSI853432 KIM853426:KIM853432 JYQ853426:JYQ853432 JOU853426:JOU853432 JEY853426:JEY853432 IVC853426:IVC853432 ILG853426:ILG853432 IBK853426:IBK853432 HRO853426:HRO853432 HHS853426:HHS853432 GXW853426:GXW853432 GOA853426:GOA853432 GEE853426:GEE853432 FUI853426:FUI853432 FKM853426:FKM853432 FAQ853426:FAQ853432 EQU853426:EQU853432 EGY853426:EGY853432 DXC853426:DXC853432 DNG853426:DNG853432 DDK853426:DDK853432 CTO853426:CTO853432 CJS853426:CJS853432 BZW853426:BZW853432 BQA853426:BQA853432 BGE853426:BGE853432 AWI853426:AWI853432 AMM853426:AMM853432 ACQ853426:ACQ853432 SU853426:SU853432 IY853426:IY853432 C853426:C853432 WVK787890:WVK787896 WLO787890:WLO787896 WBS787890:WBS787896 VRW787890:VRW787896 VIA787890:VIA787896 UYE787890:UYE787896 UOI787890:UOI787896 UEM787890:UEM787896 TUQ787890:TUQ787896 TKU787890:TKU787896 TAY787890:TAY787896 SRC787890:SRC787896 SHG787890:SHG787896 RXK787890:RXK787896 RNO787890:RNO787896 RDS787890:RDS787896 QTW787890:QTW787896 QKA787890:QKA787896 QAE787890:QAE787896 PQI787890:PQI787896 PGM787890:PGM787896 OWQ787890:OWQ787896 OMU787890:OMU787896 OCY787890:OCY787896 NTC787890:NTC787896 NJG787890:NJG787896 MZK787890:MZK787896 MPO787890:MPO787896 MFS787890:MFS787896 LVW787890:LVW787896 LMA787890:LMA787896 LCE787890:LCE787896 KSI787890:KSI787896 KIM787890:KIM787896 JYQ787890:JYQ787896 JOU787890:JOU787896 JEY787890:JEY787896 IVC787890:IVC787896 ILG787890:ILG787896 IBK787890:IBK787896 HRO787890:HRO787896 HHS787890:HHS787896 GXW787890:GXW787896 GOA787890:GOA787896 GEE787890:GEE787896 FUI787890:FUI787896 FKM787890:FKM787896 FAQ787890:FAQ787896 EQU787890:EQU787896 EGY787890:EGY787896 DXC787890:DXC787896 DNG787890:DNG787896 DDK787890:DDK787896 CTO787890:CTO787896 CJS787890:CJS787896 BZW787890:BZW787896 BQA787890:BQA787896 BGE787890:BGE787896 AWI787890:AWI787896 AMM787890:AMM787896 ACQ787890:ACQ787896 SU787890:SU787896 IY787890:IY787896 C787890:C787896 WVK722354:WVK722360 WLO722354:WLO722360 WBS722354:WBS722360 VRW722354:VRW722360 VIA722354:VIA722360 UYE722354:UYE722360 UOI722354:UOI722360 UEM722354:UEM722360 TUQ722354:TUQ722360 TKU722354:TKU722360 TAY722354:TAY722360 SRC722354:SRC722360 SHG722354:SHG722360 RXK722354:RXK722360 RNO722354:RNO722360 RDS722354:RDS722360 QTW722354:QTW722360 QKA722354:QKA722360 QAE722354:QAE722360 PQI722354:PQI722360 PGM722354:PGM722360 OWQ722354:OWQ722360 OMU722354:OMU722360 OCY722354:OCY722360 NTC722354:NTC722360 NJG722354:NJG722360 MZK722354:MZK722360 MPO722354:MPO722360 MFS722354:MFS722360 LVW722354:LVW722360 LMA722354:LMA722360 LCE722354:LCE722360 KSI722354:KSI722360 KIM722354:KIM722360 JYQ722354:JYQ722360 JOU722354:JOU722360 JEY722354:JEY722360 IVC722354:IVC722360 ILG722354:ILG722360 IBK722354:IBK722360 HRO722354:HRO722360 HHS722354:HHS722360 GXW722354:GXW722360 GOA722354:GOA722360 GEE722354:GEE722360 FUI722354:FUI722360 FKM722354:FKM722360 FAQ722354:FAQ722360 EQU722354:EQU722360 EGY722354:EGY722360 DXC722354:DXC722360 DNG722354:DNG722360 DDK722354:DDK722360 CTO722354:CTO722360 CJS722354:CJS722360 BZW722354:BZW722360 BQA722354:BQA722360 BGE722354:BGE722360 AWI722354:AWI722360 AMM722354:AMM722360 ACQ722354:ACQ722360 SU722354:SU722360 IY722354:IY722360 C722354:C722360 WVK656818:WVK656824 WLO656818:WLO656824 WBS656818:WBS656824 VRW656818:VRW656824 VIA656818:VIA656824 UYE656818:UYE656824 UOI656818:UOI656824 UEM656818:UEM656824 TUQ656818:TUQ656824 TKU656818:TKU656824 TAY656818:TAY656824 SRC656818:SRC656824 SHG656818:SHG656824 RXK656818:RXK656824 RNO656818:RNO656824 RDS656818:RDS656824 QTW656818:QTW656824 QKA656818:QKA656824 QAE656818:QAE656824 PQI656818:PQI656824 PGM656818:PGM656824 OWQ656818:OWQ656824 OMU656818:OMU656824 OCY656818:OCY656824 NTC656818:NTC656824 NJG656818:NJG656824 MZK656818:MZK656824 MPO656818:MPO656824 MFS656818:MFS656824 LVW656818:LVW656824 LMA656818:LMA656824 LCE656818:LCE656824 KSI656818:KSI656824 KIM656818:KIM656824 JYQ656818:JYQ656824 JOU656818:JOU656824 JEY656818:JEY656824 IVC656818:IVC656824 ILG656818:ILG656824 IBK656818:IBK656824 HRO656818:HRO656824 HHS656818:HHS656824 GXW656818:GXW656824 GOA656818:GOA656824 GEE656818:GEE656824 FUI656818:FUI656824 FKM656818:FKM656824 FAQ656818:FAQ656824 EQU656818:EQU656824 EGY656818:EGY656824 DXC656818:DXC656824 DNG656818:DNG656824 DDK656818:DDK656824 CTO656818:CTO656824 CJS656818:CJS656824 BZW656818:BZW656824 BQA656818:BQA656824 BGE656818:BGE656824 AWI656818:AWI656824 AMM656818:AMM656824 ACQ656818:ACQ656824 SU656818:SU656824 IY656818:IY656824 C656818:C656824 WVK591282:WVK591288 WLO591282:WLO591288 WBS591282:WBS591288 VRW591282:VRW591288 VIA591282:VIA591288 UYE591282:UYE591288 UOI591282:UOI591288 UEM591282:UEM591288 TUQ591282:TUQ591288 TKU591282:TKU591288 TAY591282:TAY591288 SRC591282:SRC591288 SHG591282:SHG591288 RXK591282:RXK591288 RNO591282:RNO591288 RDS591282:RDS591288 QTW591282:QTW591288 QKA591282:QKA591288 QAE591282:QAE591288 PQI591282:PQI591288 PGM591282:PGM591288 OWQ591282:OWQ591288 OMU591282:OMU591288 OCY591282:OCY591288 NTC591282:NTC591288 NJG591282:NJG591288 MZK591282:MZK591288 MPO591282:MPO591288 MFS591282:MFS591288 LVW591282:LVW591288 LMA591282:LMA591288 LCE591282:LCE591288 KSI591282:KSI591288 KIM591282:KIM591288 JYQ591282:JYQ591288 JOU591282:JOU591288 JEY591282:JEY591288 IVC591282:IVC591288 ILG591282:ILG591288 IBK591282:IBK591288 HRO591282:HRO591288 HHS591282:HHS591288 GXW591282:GXW591288 GOA591282:GOA591288 GEE591282:GEE591288 FUI591282:FUI591288 FKM591282:FKM591288 FAQ591282:FAQ591288 EQU591282:EQU591288 EGY591282:EGY591288 DXC591282:DXC591288 DNG591282:DNG591288 DDK591282:DDK591288 CTO591282:CTO591288 CJS591282:CJS591288 BZW591282:BZW591288 BQA591282:BQA591288 BGE591282:BGE591288 AWI591282:AWI591288 AMM591282:AMM591288 ACQ591282:ACQ591288 SU591282:SU591288 IY591282:IY591288 C591282:C591288 WVK525746:WVK525752 WLO525746:WLO525752 WBS525746:WBS525752 VRW525746:VRW525752 VIA525746:VIA525752 UYE525746:UYE525752 UOI525746:UOI525752 UEM525746:UEM525752 TUQ525746:TUQ525752 TKU525746:TKU525752 TAY525746:TAY525752 SRC525746:SRC525752 SHG525746:SHG525752 RXK525746:RXK525752 RNO525746:RNO525752 RDS525746:RDS525752 QTW525746:QTW525752 QKA525746:QKA525752 QAE525746:QAE525752 PQI525746:PQI525752 PGM525746:PGM525752 OWQ525746:OWQ525752 OMU525746:OMU525752 OCY525746:OCY525752 NTC525746:NTC525752 NJG525746:NJG525752 MZK525746:MZK525752 MPO525746:MPO525752 MFS525746:MFS525752 LVW525746:LVW525752 LMA525746:LMA525752 LCE525746:LCE525752 KSI525746:KSI525752 KIM525746:KIM525752 JYQ525746:JYQ525752 JOU525746:JOU525752 JEY525746:JEY525752 IVC525746:IVC525752 ILG525746:ILG525752 IBK525746:IBK525752 HRO525746:HRO525752 HHS525746:HHS525752 GXW525746:GXW525752 GOA525746:GOA525752 GEE525746:GEE525752 FUI525746:FUI525752 FKM525746:FKM525752 FAQ525746:FAQ525752 EQU525746:EQU525752 EGY525746:EGY525752 DXC525746:DXC525752 DNG525746:DNG525752 DDK525746:DDK525752 CTO525746:CTO525752 CJS525746:CJS525752 BZW525746:BZW525752 BQA525746:BQA525752 BGE525746:BGE525752 AWI525746:AWI525752 AMM525746:AMM525752 ACQ525746:ACQ525752 SU525746:SU525752 IY525746:IY525752 C525746:C525752 WVK460210:WVK460216 WLO460210:WLO460216 WBS460210:WBS460216 VRW460210:VRW460216 VIA460210:VIA460216 UYE460210:UYE460216 UOI460210:UOI460216 UEM460210:UEM460216 TUQ460210:TUQ460216 TKU460210:TKU460216 TAY460210:TAY460216 SRC460210:SRC460216 SHG460210:SHG460216 RXK460210:RXK460216 RNO460210:RNO460216 RDS460210:RDS460216 QTW460210:QTW460216 QKA460210:QKA460216 QAE460210:QAE460216 PQI460210:PQI460216 PGM460210:PGM460216 OWQ460210:OWQ460216 OMU460210:OMU460216 OCY460210:OCY460216 NTC460210:NTC460216 NJG460210:NJG460216 MZK460210:MZK460216 MPO460210:MPO460216 MFS460210:MFS460216 LVW460210:LVW460216 LMA460210:LMA460216 LCE460210:LCE460216 KSI460210:KSI460216 KIM460210:KIM460216 JYQ460210:JYQ460216 JOU460210:JOU460216 JEY460210:JEY460216 IVC460210:IVC460216 ILG460210:ILG460216 IBK460210:IBK460216 HRO460210:HRO460216 HHS460210:HHS460216 GXW460210:GXW460216 GOA460210:GOA460216 GEE460210:GEE460216 FUI460210:FUI460216 FKM460210:FKM460216 FAQ460210:FAQ460216 EQU460210:EQU460216 EGY460210:EGY460216 DXC460210:DXC460216 DNG460210:DNG460216 DDK460210:DDK460216 CTO460210:CTO460216 CJS460210:CJS460216 BZW460210:BZW460216 BQA460210:BQA460216 BGE460210:BGE460216 AWI460210:AWI460216 AMM460210:AMM460216 ACQ460210:ACQ460216 SU460210:SU460216 IY460210:IY460216 C460210:C460216 WVK394674:WVK394680 WLO394674:WLO394680 WBS394674:WBS394680 VRW394674:VRW394680 VIA394674:VIA394680 UYE394674:UYE394680 UOI394674:UOI394680 UEM394674:UEM394680 TUQ394674:TUQ394680 TKU394674:TKU394680 TAY394674:TAY394680 SRC394674:SRC394680 SHG394674:SHG394680 RXK394674:RXK394680 RNO394674:RNO394680 RDS394674:RDS394680 QTW394674:QTW394680 QKA394674:QKA394680 QAE394674:QAE394680 PQI394674:PQI394680 PGM394674:PGM394680 OWQ394674:OWQ394680 OMU394674:OMU394680 OCY394674:OCY394680 NTC394674:NTC394680 NJG394674:NJG394680 MZK394674:MZK394680 MPO394674:MPO394680 MFS394674:MFS394680 LVW394674:LVW394680 LMA394674:LMA394680 LCE394674:LCE394680 KSI394674:KSI394680 KIM394674:KIM394680 JYQ394674:JYQ394680 JOU394674:JOU394680 JEY394674:JEY394680 IVC394674:IVC394680 ILG394674:ILG394680 IBK394674:IBK394680 HRO394674:HRO394680 HHS394674:HHS394680 GXW394674:GXW394680 GOA394674:GOA394680 GEE394674:GEE394680 FUI394674:FUI394680 FKM394674:FKM394680 FAQ394674:FAQ394680 EQU394674:EQU394680 EGY394674:EGY394680 DXC394674:DXC394680 DNG394674:DNG394680 DDK394674:DDK394680 CTO394674:CTO394680 CJS394674:CJS394680 BZW394674:BZW394680 BQA394674:BQA394680 BGE394674:BGE394680 AWI394674:AWI394680 AMM394674:AMM394680 ACQ394674:ACQ394680 SU394674:SU394680 IY394674:IY394680 C394674:C394680 WVK329138:WVK329144 WLO329138:WLO329144 WBS329138:WBS329144 VRW329138:VRW329144 VIA329138:VIA329144 UYE329138:UYE329144 UOI329138:UOI329144 UEM329138:UEM329144 TUQ329138:TUQ329144 TKU329138:TKU329144 TAY329138:TAY329144 SRC329138:SRC329144 SHG329138:SHG329144 RXK329138:RXK329144 RNO329138:RNO329144 RDS329138:RDS329144 QTW329138:QTW329144 QKA329138:QKA329144 QAE329138:QAE329144 PQI329138:PQI329144 PGM329138:PGM329144 OWQ329138:OWQ329144 OMU329138:OMU329144 OCY329138:OCY329144 NTC329138:NTC329144 NJG329138:NJG329144 MZK329138:MZK329144 MPO329138:MPO329144 MFS329138:MFS329144 LVW329138:LVW329144 LMA329138:LMA329144 LCE329138:LCE329144 KSI329138:KSI329144 KIM329138:KIM329144 JYQ329138:JYQ329144 JOU329138:JOU329144 JEY329138:JEY329144 IVC329138:IVC329144 ILG329138:ILG329144 IBK329138:IBK329144 HRO329138:HRO329144 HHS329138:HHS329144 GXW329138:GXW329144 GOA329138:GOA329144 GEE329138:GEE329144 FUI329138:FUI329144 FKM329138:FKM329144 FAQ329138:FAQ329144 EQU329138:EQU329144 EGY329138:EGY329144 DXC329138:DXC329144 DNG329138:DNG329144 DDK329138:DDK329144 CTO329138:CTO329144 CJS329138:CJS329144 BZW329138:BZW329144 BQA329138:BQA329144 BGE329138:BGE329144 AWI329138:AWI329144 AMM329138:AMM329144 ACQ329138:ACQ329144 SU329138:SU329144 IY329138:IY329144 C329138:C329144 WVK263602:WVK263608 WLO263602:WLO263608 WBS263602:WBS263608 VRW263602:VRW263608 VIA263602:VIA263608 UYE263602:UYE263608 UOI263602:UOI263608 UEM263602:UEM263608 TUQ263602:TUQ263608 TKU263602:TKU263608 TAY263602:TAY263608 SRC263602:SRC263608 SHG263602:SHG263608 RXK263602:RXK263608 RNO263602:RNO263608 RDS263602:RDS263608 QTW263602:QTW263608 QKA263602:QKA263608 QAE263602:QAE263608 PQI263602:PQI263608 PGM263602:PGM263608 OWQ263602:OWQ263608 OMU263602:OMU263608 OCY263602:OCY263608 NTC263602:NTC263608 NJG263602:NJG263608 MZK263602:MZK263608 MPO263602:MPO263608 MFS263602:MFS263608 LVW263602:LVW263608 LMA263602:LMA263608 LCE263602:LCE263608 KSI263602:KSI263608 KIM263602:KIM263608 JYQ263602:JYQ263608 JOU263602:JOU263608 JEY263602:JEY263608 IVC263602:IVC263608 ILG263602:ILG263608 IBK263602:IBK263608 HRO263602:HRO263608 HHS263602:HHS263608 GXW263602:GXW263608 GOA263602:GOA263608 GEE263602:GEE263608 FUI263602:FUI263608 FKM263602:FKM263608 FAQ263602:FAQ263608 EQU263602:EQU263608 EGY263602:EGY263608 DXC263602:DXC263608 DNG263602:DNG263608 DDK263602:DDK263608 CTO263602:CTO263608 CJS263602:CJS263608 BZW263602:BZW263608 BQA263602:BQA263608 BGE263602:BGE263608 AWI263602:AWI263608 AMM263602:AMM263608 ACQ263602:ACQ263608 SU263602:SU263608 IY263602:IY263608 C263602:C263608 WVK198066:WVK198072 WLO198066:WLO198072 WBS198066:WBS198072 VRW198066:VRW198072 VIA198066:VIA198072 UYE198066:UYE198072 UOI198066:UOI198072 UEM198066:UEM198072 TUQ198066:TUQ198072 TKU198066:TKU198072 TAY198066:TAY198072 SRC198066:SRC198072 SHG198066:SHG198072 RXK198066:RXK198072 RNO198066:RNO198072 RDS198066:RDS198072 QTW198066:QTW198072 QKA198066:QKA198072 QAE198066:QAE198072 PQI198066:PQI198072 PGM198066:PGM198072 OWQ198066:OWQ198072 OMU198066:OMU198072 OCY198066:OCY198072 NTC198066:NTC198072 NJG198066:NJG198072 MZK198066:MZK198072 MPO198066:MPO198072 MFS198066:MFS198072 LVW198066:LVW198072 LMA198066:LMA198072 LCE198066:LCE198072 KSI198066:KSI198072 KIM198066:KIM198072 JYQ198066:JYQ198072 JOU198066:JOU198072 JEY198066:JEY198072 IVC198066:IVC198072 ILG198066:ILG198072 IBK198066:IBK198072 HRO198066:HRO198072 HHS198066:HHS198072 GXW198066:GXW198072 GOA198066:GOA198072 GEE198066:GEE198072 FUI198066:FUI198072 FKM198066:FKM198072 FAQ198066:FAQ198072 EQU198066:EQU198072 EGY198066:EGY198072 DXC198066:DXC198072 DNG198066:DNG198072 DDK198066:DDK198072 CTO198066:CTO198072 CJS198066:CJS198072 BZW198066:BZW198072 BQA198066:BQA198072 BGE198066:BGE198072 AWI198066:AWI198072 AMM198066:AMM198072 ACQ198066:ACQ198072 SU198066:SU198072 IY198066:IY198072 C198066:C198072 WVK132530:WVK132536 WLO132530:WLO132536 WBS132530:WBS132536 VRW132530:VRW132536 VIA132530:VIA132536 UYE132530:UYE132536 UOI132530:UOI132536 UEM132530:UEM132536 TUQ132530:TUQ132536 TKU132530:TKU132536 TAY132530:TAY132536 SRC132530:SRC132536 SHG132530:SHG132536 RXK132530:RXK132536 RNO132530:RNO132536 RDS132530:RDS132536 QTW132530:QTW132536 QKA132530:QKA132536 QAE132530:QAE132536 PQI132530:PQI132536 PGM132530:PGM132536 OWQ132530:OWQ132536 OMU132530:OMU132536 OCY132530:OCY132536 NTC132530:NTC132536 NJG132530:NJG132536 MZK132530:MZK132536 MPO132530:MPO132536 MFS132530:MFS132536 LVW132530:LVW132536 LMA132530:LMA132536 LCE132530:LCE132536 KSI132530:KSI132536 KIM132530:KIM132536 JYQ132530:JYQ132536 JOU132530:JOU132536 JEY132530:JEY132536 IVC132530:IVC132536 ILG132530:ILG132536 IBK132530:IBK132536 HRO132530:HRO132536 HHS132530:HHS132536 GXW132530:GXW132536 GOA132530:GOA132536 GEE132530:GEE132536 FUI132530:FUI132536 FKM132530:FKM132536 FAQ132530:FAQ132536 EQU132530:EQU132536 EGY132530:EGY132536 DXC132530:DXC132536 DNG132530:DNG132536 DDK132530:DDK132536 CTO132530:CTO132536 CJS132530:CJS132536 BZW132530:BZW132536 BQA132530:BQA132536 BGE132530:BGE132536 AWI132530:AWI132536 AMM132530:AMM132536 ACQ132530:ACQ132536 SU132530:SU132536 IY132530:IY132536 C132530:C132536 WVK66994:WVK67000 WLO66994:WLO67000 WBS66994:WBS67000 VRW66994:VRW67000 VIA66994:VIA67000 UYE66994:UYE67000 UOI66994:UOI67000 UEM66994:UEM67000 TUQ66994:TUQ67000 TKU66994:TKU67000 TAY66994:TAY67000 SRC66994:SRC67000 SHG66994:SHG67000 RXK66994:RXK67000 RNO66994:RNO67000 RDS66994:RDS67000 QTW66994:QTW67000 QKA66994:QKA67000 QAE66994:QAE67000 PQI66994:PQI67000 PGM66994:PGM67000 OWQ66994:OWQ67000 OMU66994:OMU67000 OCY66994:OCY67000 NTC66994:NTC67000 NJG66994:NJG67000 MZK66994:MZK67000 MPO66994:MPO67000 MFS66994:MFS67000 LVW66994:LVW67000 LMA66994:LMA67000 LCE66994:LCE67000 KSI66994:KSI67000 KIM66994:KIM67000 JYQ66994:JYQ67000 JOU66994:JOU67000 JEY66994:JEY67000 IVC66994:IVC67000 ILG66994:ILG67000 IBK66994:IBK67000 HRO66994:HRO67000 HHS66994:HHS67000 GXW66994:GXW67000 GOA66994:GOA67000 GEE66994:GEE67000 FUI66994:FUI67000 FKM66994:FKM67000 FAQ66994:FAQ67000 EQU66994:EQU67000 EGY66994:EGY67000 DXC66994:DXC67000 DNG66994:DNG67000 DDK66994:DDK67000 CTO66994:CTO67000 CJS66994:CJS67000 BZW66994:BZW67000 BQA66994:BQA67000 BGE66994:BGE67000 AWI66994:AWI67000 AMM66994:AMM67000 ACQ66994:ACQ67000 SU66994:SU67000 IY66994:IY67000 C66994:C67000 WVK1459:WVK1465 WLO1459:WLO1465 WBS1459:WBS1465 VRW1459:VRW1465 VIA1459:VIA1465 UYE1459:UYE1465 UOI1459:UOI1465 UEM1459:UEM1465 TUQ1459:TUQ1465 TKU1459:TKU1465 TAY1459:TAY1465 SRC1459:SRC1465 SHG1459:SHG1465 RXK1459:RXK1465 RNO1459:RNO1465 RDS1459:RDS1465 QTW1459:QTW1465 QKA1459:QKA1465 QAE1459:QAE1465 PQI1459:PQI1465 PGM1459:PGM1465 OWQ1459:OWQ1465 OMU1459:OMU1465 OCY1459:OCY1465 NTC1459:NTC1465 NJG1459:NJG1465 MZK1459:MZK1465 MPO1459:MPO1465 MFS1459:MFS1465 LVW1459:LVW1465 LMA1459:LMA1465 LCE1459:LCE1465 KSI1459:KSI1465 KIM1459:KIM1465 JYQ1459:JYQ1465 JOU1459:JOU1465 JEY1459:JEY1465 IVC1459:IVC1465 ILG1459:ILG1465 IBK1459:IBK1465 HRO1459:HRO1465 HHS1459:HHS1465 GXW1459:GXW1465 GOA1459:GOA1465 GEE1459:GEE1465 FUI1459:FUI1465 FKM1459:FKM1465 FAQ1459:FAQ1465 EQU1459:EQU1465 EGY1459:EGY1465 DXC1459:DXC1465 DNG1459:DNG1465 DDK1459:DDK1465 CTO1459:CTO1465 CJS1459:CJS1465 BZW1459:BZW1465 BQA1459:BQA1465 BGE1459:BGE1465 AWI1459:AWI1465 AMM1459:AMM1465 ACQ1459:ACQ1465 SU1459:SU1465 IY1459:IY1465 C1459:C1465 WVK984493:WVK984496 WLO984493:WLO984496 WBS984493:WBS984496 VRW984493:VRW984496 VIA984493:VIA984496 UYE984493:UYE984496 UOI984493:UOI984496 UEM984493:UEM984496 TUQ984493:TUQ984496 TKU984493:TKU984496 TAY984493:TAY984496 SRC984493:SRC984496 SHG984493:SHG984496 RXK984493:RXK984496 RNO984493:RNO984496 RDS984493:RDS984496 QTW984493:QTW984496 QKA984493:QKA984496 QAE984493:QAE984496 PQI984493:PQI984496 PGM984493:PGM984496 OWQ984493:OWQ984496 OMU984493:OMU984496 OCY984493:OCY984496 NTC984493:NTC984496 NJG984493:NJG984496 MZK984493:MZK984496 MPO984493:MPO984496 MFS984493:MFS984496 LVW984493:LVW984496 LMA984493:LMA984496 LCE984493:LCE984496 KSI984493:KSI984496 KIM984493:KIM984496 JYQ984493:JYQ984496 JOU984493:JOU984496 JEY984493:JEY984496 IVC984493:IVC984496 ILG984493:ILG984496 IBK984493:IBK984496 HRO984493:HRO984496 HHS984493:HHS984496 GXW984493:GXW984496 GOA984493:GOA984496 GEE984493:GEE984496 FUI984493:FUI984496 FKM984493:FKM984496 FAQ984493:FAQ984496 EQU984493:EQU984496 EGY984493:EGY984496 DXC984493:DXC984496 DNG984493:DNG984496 DDK984493:DDK984496 CTO984493:CTO984496 CJS984493:CJS984496 BZW984493:BZW984496 BQA984493:BQA984496 BGE984493:BGE984496 AWI984493:AWI984496 AMM984493:AMM984496 ACQ984493:ACQ984496 SU984493:SU984496 IY984493:IY984496 C984493:C984496 WVK918957:WVK918960 WLO918957:WLO918960 WBS918957:WBS918960 VRW918957:VRW918960 VIA918957:VIA918960 UYE918957:UYE918960 UOI918957:UOI918960 UEM918957:UEM918960 TUQ918957:TUQ918960 TKU918957:TKU918960 TAY918957:TAY918960 SRC918957:SRC918960 SHG918957:SHG918960 RXK918957:RXK918960 RNO918957:RNO918960 RDS918957:RDS918960 QTW918957:QTW918960 QKA918957:QKA918960 QAE918957:QAE918960 PQI918957:PQI918960 PGM918957:PGM918960 OWQ918957:OWQ918960 OMU918957:OMU918960 OCY918957:OCY918960 NTC918957:NTC918960 NJG918957:NJG918960 MZK918957:MZK918960 MPO918957:MPO918960 MFS918957:MFS918960 LVW918957:LVW918960 LMA918957:LMA918960 LCE918957:LCE918960 KSI918957:KSI918960 KIM918957:KIM918960 JYQ918957:JYQ918960 JOU918957:JOU918960 JEY918957:JEY918960 IVC918957:IVC918960 ILG918957:ILG918960 IBK918957:IBK918960 HRO918957:HRO918960 HHS918957:HHS918960 GXW918957:GXW918960 GOA918957:GOA918960 GEE918957:GEE918960 FUI918957:FUI918960 FKM918957:FKM918960 FAQ918957:FAQ918960 EQU918957:EQU918960 EGY918957:EGY918960 DXC918957:DXC918960 DNG918957:DNG918960 DDK918957:DDK918960 CTO918957:CTO918960 CJS918957:CJS918960 BZW918957:BZW918960 BQA918957:BQA918960 BGE918957:BGE918960 AWI918957:AWI918960 AMM918957:AMM918960 ACQ918957:ACQ918960 SU918957:SU918960 IY918957:IY918960 C918957:C918960 WVK853421:WVK853424 WLO853421:WLO853424 WBS853421:WBS853424 VRW853421:VRW853424 VIA853421:VIA853424 UYE853421:UYE853424 UOI853421:UOI853424 UEM853421:UEM853424 TUQ853421:TUQ853424 TKU853421:TKU853424 TAY853421:TAY853424 SRC853421:SRC853424 SHG853421:SHG853424 RXK853421:RXK853424 RNO853421:RNO853424 RDS853421:RDS853424 QTW853421:QTW853424 QKA853421:QKA853424 QAE853421:QAE853424 PQI853421:PQI853424 PGM853421:PGM853424 OWQ853421:OWQ853424 OMU853421:OMU853424 OCY853421:OCY853424 NTC853421:NTC853424 NJG853421:NJG853424 MZK853421:MZK853424 MPO853421:MPO853424 MFS853421:MFS853424 LVW853421:LVW853424 LMA853421:LMA853424 LCE853421:LCE853424 KSI853421:KSI853424 KIM853421:KIM853424 JYQ853421:JYQ853424 JOU853421:JOU853424 JEY853421:JEY853424 IVC853421:IVC853424 ILG853421:ILG853424 IBK853421:IBK853424 HRO853421:HRO853424 HHS853421:HHS853424 GXW853421:GXW853424 GOA853421:GOA853424 GEE853421:GEE853424 FUI853421:FUI853424 FKM853421:FKM853424 FAQ853421:FAQ853424 EQU853421:EQU853424 EGY853421:EGY853424 DXC853421:DXC853424 DNG853421:DNG853424 DDK853421:DDK853424 CTO853421:CTO853424 CJS853421:CJS853424 BZW853421:BZW853424 BQA853421:BQA853424 BGE853421:BGE853424 AWI853421:AWI853424 AMM853421:AMM853424 ACQ853421:ACQ853424 SU853421:SU853424 IY853421:IY853424 C853421:C853424 WVK787885:WVK787888 WLO787885:WLO787888 WBS787885:WBS787888 VRW787885:VRW787888 VIA787885:VIA787888 UYE787885:UYE787888 UOI787885:UOI787888 UEM787885:UEM787888 TUQ787885:TUQ787888 TKU787885:TKU787888 TAY787885:TAY787888 SRC787885:SRC787888 SHG787885:SHG787888 RXK787885:RXK787888 RNO787885:RNO787888 RDS787885:RDS787888 QTW787885:QTW787888 QKA787885:QKA787888 QAE787885:QAE787888 PQI787885:PQI787888 PGM787885:PGM787888 OWQ787885:OWQ787888 OMU787885:OMU787888 OCY787885:OCY787888 NTC787885:NTC787888 NJG787885:NJG787888 MZK787885:MZK787888 MPO787885:MPO787888 MFS787885:MFS787888 LVW787885:LVW787888 LMA787885:LMA787888 LCE787885:LCE787888 KSI787885:KSI787888 KIM787885:KIM787888 JYQ787885:JYQ787888 JOU787885:JOU787888 JEY787885:JEY787888 IVC787885:IVC787888 ILG787885:ILG787888 IBK787885:IBK787888 HRO787885:HRO787888 HHS787885:HHS787888 GXW787885:GXW787888 GOA787885:GOA787888 GEE787885:GEE787888 FUI787885:FUI787888 FKM787885:FKM787888 FAQ787885:FAQ787888 EQU787885:EQU787888 EGY787885:EGY787888 DXC787885:DXC787888 DNG787885:DNG787888 DDK787885:DDK787888 CTO787885:CTO787888 CJS787885:CJS787888 BZW787885:BZW787888 BQA787885:BQA787888 BGE787885:BGE787888 AWI787885:AWI787888 AMM787885:AMM787888 ACQ787885:ACQ787888 SU787885:SU787888 IY787885:IY787888 C787885:C787888 WVK722349:WVK722352 WLO722349:WLO722352 WBS722349:WBS722352 VRW722349:VRW722352 VIA722349:VIA722352 UYE722349:UYE722352 UOI722349:UOI722352 UEM722349:UEM722352 TUQ722349:TUQ722352 TKU722349:TKU722352 TAY722349:TAY722352 SRC722349:SRC722352 SHG722349:SHG722352 RXK722349:RXK722352 RNO722349:RNO722352 RDS722349:RDS722352 QTW722349:QTW722352 QKA722349:QKA722352 QAE722349:QAE722352 PQI722349:PQI722352 PGM722349:PGM722352 OWQ722349:OWQ722352 OMU722349:OMU722352 OCY722349:OCY722352 NTC722349:NTC722352 NJG722349:NJG722352 MZK722349:MZK722352 MPO722349:MPO722352 MFS722349:MFS722352 LVW722349:LVW722352 LMA722349:LMA722352 LCE722349:LCE722352 KSI722349:KSI722352 KIM722349:KIM722352 JYQ722349:JYQ722352 JOU722349:JOU722352 JEY722349:JEY722352 IVC722349:IVC722352 ILG722349:ILG722352 IBK722349:IBK722352 HRO722349:HRO722352 HHS722349:HHS722352 GXW722349:GXW722352 GOA722349:GOA722352 GEE722349:GEE722352 FUI722349:FUI722352 FKM722349:FKM722352 FAQ722349:FAQ722352 EQU722349:EQU722352 EGY722349:EGY722352 DXC722349:DXC722352 DNG722349:DNG722352 DDK722349:DDK722352 CTO722349:CTO722352 CJS722349:CJS722352 BZW722349:BZW722352 BQA722349:BQA722352 BGE722349:BGE722352 AWI722349:AWI722352 AMM722349:AMM722352 ACQ722349:ACQ722352 SU722349:SU722352 IY722349:IY722352 C722349:C722352 WVK656813:WVK656816 WLO656813:WLO656816 WBS656813:WBS656816 VRW656813:VRW656816 VIA656813:VIA656816 UYE656813:UYE656816 UOI656813:UOI656816 UEM656813:UEM656816 TUQ656813:TUQ656816 TKU656813:TKU656816 TAY656813:TAY656816 SRC656813:SRC656816 SHG656813:SHG656816 RXK656813:RXK656816 RNO656813:RNO656816 RDS656813:RDS656816 QTW656813:QTW656816 QKA656813:QKA656816 QAE656813:QAE656816 PQI656813:PQI656816 PGM656813:PGM656816 OWQ656813:OWQ656816 OMU656813:OMU656816 OCY656813:OCY656816 NTC656813:NTC656816 NJG656813:NJG656816 MZK656813:MZK656816 MPO656813:MPO656816 MFS656813:MFS656816 LVW656813:LVW656816 LMA656813:LMA656816 LCE656813:LCE656816 KSI656813:KSI656816 KIM656813:KIM656816 JYQ656813:JYQ656816 JOU656813:JOU656816 JEY656813:JEY656816 IVC656813:IVC656816 ILG656813:ILG656816 IBK656813:IBK656816 HRO656813:HRO656816 HHS656813:HHS656816 GXW656813:GXW656816 GOA656813:GOA656816 GEE656813:GEE656816 FUI656813:FUI656816 FKM656813:FKM656816 FAQ656813:FAQ656816 EQU656813:EQU656816 EGY656813:EGY656816 DXC656813:DXC656816 DNG656813:DNG656816 DDK656813:DDK656816 CTO656813:CTO656816 CJS656813:CJS656816 BZW656813:BZW656816 BQA656813:BQA656816 BGE656813:BGE656816 AWI656813:AWI656816 AMM656813:AMM656816 ACQ656813:ACQ656816 SU656813:SU656816 IY656813:IY656816 C656813:C656816 WVK591277:WVK591280 WLO591277:WLO591280 WBS591277:WBS591280 VRW591277:VRW591280 VIA591277:VIA591280 UYE591277:UYE591280 UOI591277:UOI591280 UEM591277:UEM591280 TUQ591277:TUQ591280 TKU591277:TKU591280 TAY591277:TAY591280 SRC591277:SRC591280 SHG591277:SHG591280 RXK591277:RXK591280 RNO591277:RNO591280 RDS591277:RDS591280 QTW591277:QTW591280 QKA591277:QKA591280 QAE591277:QAE591280 PQI591277:PQI591280 PGM591277:PGM591280 OWQ591277:OWQ591280 OMU591277:OMU591280 OCY591277:OCY591280 NTC591277:NTC591280 NJG591277:NJG591280 MZK591277:MZK591280 MPO591277:MPO591280 MFS591277:MFS591280 LVW591277:LVW591280 LMA591277:LMA591280 LCE591277:LCE591280 KSI591277:KSI591280 KIM591277:KIM591280 JYQ591277:JYQ591280 JOU591277:JOU591280 JEY591277:JEY591280 IVC591277:IVC591280 ILG591277:ILG591280 IBK591277:IBK591280 HRO591277:HRO591280 HHS591277:HHS591280 GXW591277:GXW591280 GOA591277:GOA591280 GEE591277:GEE591280 FUI591277:FUI591280 FKM591277:FKM591280 FAQ591277:FAQ591280 EQU591277:EQU591280 EGY591277:EGY591280 DXC591277:DXC591280 DNG591277:DNG591280 DDK591277:DDK591280 CTO591277:CTO591280 CJS591277:CJS591280 BZW591277:BZW591280 BQA591277:BQA591280 BGE591277:BGE591280 AWI591277:AWI591280 AMM591277:AMM591280 ACQ591277:ACQ591280 SU591277:SU591280 IY591277:IY591280 C591277:C591280 WVK525741:WVK525744 WLO525741:WLO525744 WBS525741:WBS525744 VRW525741:VRW525744 VIA525741:VIA525744 UYE525741:UYE525744 UOI525741:UOI525744 UEM525741:UEM525744 TUQ525741:TUQ525744 TKU525741:TKU525744 TAY525741:TAY525744 SRC525741:SRC525744 SHG525741:SHG525744 RXK525741:RXK525744 RNO525741:RNO525744 RDS525741:RDS525744 QTW525741:QTW525744 QKA525741:QKA525744 QAE525741:QAE525744 PQI525741:PQI525744 PGM525741:PGM525744 OWQ525741:OWQ525744 OMU525741:OMU525744 OCY525741:OCY525744 NTC525741:NTC525744 NJG525741:NJG525744 MZK525741:MZK525744 MPO525741:MPO525744 MFS525741:MFS525744 LVW525741:LVW525744 LMA525741:LMA525744 LCE525741:LCE525744 KSI525741:KSI525744 KIM525741:KIM525744 JYQ525741:JYQ525744 JOU525741:JOU525744 JEY525741:JEY525744 IVC525741:IVC525744 ILG525741:ILG525744 IBK525741:IBK525744 HRO525741:HRO525744 HHS525741:HHS525744 GXW525741:GXW525744 GOA525741:GOA525744 GEE525741:GEE525744 FUI525741:FUI525744 FKM525741:FKM525744 FAQ525741:FAQ525744 EQU525741:EQU525744 EGY525741:EGY525744 DXC525741:DXC525744 DNG525741:DNG525744 DDK525741:DDK525744 CTO525741:CTO525744 CJS525741:CJS525744 BZW525741:BZW525744 BQA525741:BQA525744 BGE525741:BGE525744 AWI525741:AWI525744 AMM525741:AMM525744 ACQ525741:ACQ525744 SU525741:SU525744 IY525741:IY525744 C525741:C525744 WVK460205:WVK460208 WLO460205:WLO460208 WBS460205:WBS460208 VRW460205:VRW460208 VIA460205:VIA460208 UYE460205:UYE460208 UOI460205:UOI460208 UEM460205:UEM460208 TUQ460205:TUQ460208 TKU460205:TKU460208 TAY460205:TAY460208 SRC460205:SRC460208 SHG460205:SHG460208 RXK460205:RXK460208 RNO460205:RNO460208 RDS460205:RDS460208 QTW460205:QTW460208 QKA460205:QKA460208 QAE460205:QAE460208 PQI460205:PQI460208 PGM460205:PGM460208 OWQ460205:OWQ460208 OMU460205:OMU460208 OCY460205:OCY460208 NTC460205:NTC460208 NJG460205:NJG460208 MZK460205:MZK460208 MPO460205:MPO460208 MFS460205:MFS460208 LVW460205:LVW460208 LMA460205:LMA460208 LCE460205:LCE460208 KSI460205:KSI460208 KIM460205:KIM460208 JYQ460205:JYQ460208 JOU460205:JOU460208 JEY460205:JEY460208 IVC460205:IVC460208 ILG460205:ILG460208 IBK460205:IBK460208 HRO460205:HRO460208 HHS460205:HHS460208 GXW460205:GXW460208 GOA460205:GOA460208 GEE460205:GEE460208 FUI460205:FUI460208 FKM460205:FKM460208 FAQ460205:FAQ460208 EQU460205:EQU460208 EGY460205:EGY460208 DXC460205:DXC460208 DNG460205:DNG460208 DDK460205:DDK460208 CTO460205:CTO460208 CJS460205:CJS460208 BZW460205:BZW460208 BQA460205:BQA460208 BGE460205:BGE460208 AWI460205:AWI460208 AMM460205:AMM460208 ACQ460205:ACQ460208 SU460205:SU460208 IY460205:IY460208 C460205:C460208 WVK394669:WVK394672 WLO394669:WLO394672 WBS394669:WBS394672 VRW394669:VRW394672 VIA394669:VIA394672 UYE394669:UYE394672 UOI394669:UOI394672 UEM394669:UEM394672 TUQ394669:TUQ394672 TKU394669:TKU394672 TAY394669:TAY394672 SRC394669:SRC394672 SHG394669:SHG394672 RXK394669:RXK394672 RNO394669:RNO394672 RDS394669:RDS394672 QTW394669:QTW394672 QKA394669:QKA394672 QAE394669:QAE394672 PQI394669:PQI394672 PGM394669:PGM394672 OWQ394669:OWQ394672 OMU394669:OMU394672 OCY394669:OCY394672 NTC394669:NTC394672 NJG394669:NJG394672 MZK394669:MZK394672 MPO394669:MPO394672 MFS394669:MFS394672 LVW394669:LVW394672 LMA394669:LMA394672 LCE394669:LCE394672 KSI394669:KSI394672 KIM394669:KIM394672 JYQ394669:JYQ394672 JOU394669:JOU394672 JEY394669:JEY394672 IVC394669:IVC394672 ILG394669:ILG394672 IBK394669:IBK394672 HRO394669:HRO394672 HHS394669:HHS394672 GXW394669:GXW394672 GOA394669:GOA394672 GEE394669:GEE394672 FUI394669:FUI394672 FKM394669:FKM394672 FAQ394669:FAQ394672 EQU394669:EQU394672 EGY394669:EGY394672 DXC394669:DXC394672 DNG394669:DNG394672 DDK394669:DDK394672 CTO394669:CTO394672 CJS394669:CJS394672 BZW394669:BZW394672 BQA394669:BQA394672 BGE394669:BGE394672 AWI394669:AWI394672 AMM394669:AMM394672 ACQ394669:ACQ394672 SU394669:SU394672 IY394669:IY394672 C394669:C394672 WVK329133:WVK329136 WLO329133:WLO329136 WBS329133:WBS329136 VRW329133:VRW329136 VIA329133:VIA329136 UYE329133:UYE329136 UOI329133:UOI329136 UEM329133:UEM329136 TUQ329133:TUQ329136 TKU329133:TKU329136 TAY329133:TAY329136 SRC329133:SRC329136 SHG329133:SHG329136 RXK329133:RXK329136 RNO329133:RNO329136 RDS329133:RDS329136 QTW329133:QTW329136 QKA329133:QKA329136 QAE329133:QAE329136 PQI329133:PQI329136 PGM329133:PGM329136 OWQ329133:OWQ329136 OMU329133:OMU329136 OCY329133:OCY329136 NTC329133:NTC329136 NJG329133:NJG329136 MZK329133:MZK329136 MPO329133:MPO329136 MFS329133:MFS329136 LVW329133:LVW329136 LMA329133:LMA329136 LCE329133:LCE329136 KSI329133:KSI329136 KIM329133:KIM329136 JYQ329133:JYQ329136 JOU329133:JOU329136 JEY329133:JEY329136 IVC329133:IVC329136 ILG329133:ILG329136 IBK329133:IBK329136 HRO329133:HRO329136 HHS329133:HHS329136 GXW329133:GXW329136 GOA329133:GOA329136 GEE329133:GEE329136 FUI329133:FUI329136 FKM329133:FKM329136 FAQ329133:FAQ329136 EQU329133:EQU329136 EGY329133:EGY329136 DXC329133:DXC329136 DNG329133:DNG329136 DDK329133:DDK329136 CTO329133:CTO329136 CJS329133:CJS329136 BZW329133:BZW329136 BQA329133:BQA329136 BGE329133:BGE329136 AWI329133:AWI329136 AMM329133:AMM329136 ACQ329133:ACQ329136 SU329133:SU329136 IY329133:IY329136 C329133:C329136 WVK263597:WVK263600 WLO263597:WLO263600 WBS263597:WBS263600 VRW263597:VRW263600 VIA263597:VIA263600 UYE263597:UYE263600 UOI263597:UOI263600 UEM263597:UEM263600 TUQ263597:TUQ263600 TKU263597:TKU263600 TAY263597:TAY263600 SRC263597:SRC263600 SHG263597:SHG263600 RXK263597:RXK263600 RNO263597:RNO263600 RDS263597:RDS263600 QTW263597:QTW263600 QKA263597:QKA263600 QAE263597:QAE263600 PQI263597:PQI263600 PGM263597:PGM263600 OWQ263597:OWQ263600 OMU263597:OMU263600 OCY263597:OCY263600 NTC263597:NTC263600 NJG263597:NJG263600 MZK263597:MZK263600 MPO263597:MPO263600 MFS263597:MFS263600 LVW263597:LVW263600 LMA263597:LMA263600 LCE263597:LCE263600 KSI263597:KSI263600 KIM263597:KIM263600 JYQ263597:JYQ263600 JOU263597:JOU263600 JEY263597:JEY263600 IVC263597:IVC263600 ILG263597:ILG263600 IBK263597:IBK263600 HRO263597:HRO263600 HHS263597:HHS263600 GXW263597:GXW263600 GOA263597:GOA263600 GEE263597:GEE263600 FUI263597:FUI263600 FKM263597:FKM263600 FAQ263597:FAQ263600 EQU263597:EQU263600 EGY263597:EGY263600 DXC263597:DXC263600 DNG263597:DNG263600 DDK263597:DDK263600 CTO263597:CTO263600 CJS263597:CJS263600 BZW263597:BZW263600 BQA263597:BQA263600 BGE263597:BGE263600 AWI263597:AWI263600 AMM263597:AMM263600 ACQ263597:ACQ263600 SU263597:SU263600 IY263597:IY263600 C263597:C263600 WVK198061:WVK198064 WLO198061:WLO198064 WBS198061:WBS198064 VRW198061:VRW198064 VIA198061:VIA198064 UYE198061:UYE198064 UOI198061:UOI198064 UEM198061:UEM198064 TUQ198061:TUQ198064 TKU198061:TKU198064 TAY198061:TAY198064 SRC198061:SRC198064 SHG198061:SHG198064 RXK198061:RXK198064 RNO198061:RNO198064 RDS198061:RDS198064 QTW198061:QTW198064 QKA198061:QKA198064 QAE198061:QAE198064 PQI198061:PQI198064 PGM198061:PGM198064 OWQ198061:OWQ198064 OMU198061:OMU198064 OCY198061:OCY198064 NTC198061:NTC198064 NJG198061:NJG198064 MZK198061:MZK198064 MPO198061:MPO198064 MFS198061:MFS198064 LVW198061:LVW198064 LMA198061:LMA198064 LCE198061:LCE198064 KSI198061:KSI198064 KIM198061:KIM198064 JYQ198061:JYQ198064 JOU198061:JOU198064 JEY198061:JEY198064 IVC198061:IVC198064 ILG198061:ILG198064 IBK198061:IBK198064 HRO198061:HRO198064 HHS198061:HHS198064 GXW198061:GXW198064 GOA198061:GOA198064 GEE198061:GEE198064 FUI198061:FUI198064 FKM198061:FKM198064 FAQ198061:FAQ198064 EQU198061:EQU198064 EGY198061:EGY198064 DXC198061:DXC198064 DNG198061:DNG198064 DDK198061:DDK198064 CTO198061:CTO198064 CJS198061:CJS198064 BZW198061:BZW198064 BQA198061:BQA198064 BGE198061:BGE198064 AWI198061:AWI198064 AMM198061:AMM198064 ACQ198061:ACQ198064 SU198061:SU198064 IY198061:IY198064 C198061:C198064 WVK132525:WVK132528 WLO132525:WLO132528 WBS132525:WBS132528 VRW132525:VRW132528 VIA132525:VIA132528 UYE132525:UYE132528 UOI132525:UOI132528 UEM132525:UEM132528 TUQ132525:TUQ132528 TKU132525:TKU132528 TAY132525:TAY132528 SRC132525:SRC132528 SHG132525:SHG132528 RXK132525:RXK132528 RNO132525:RNO132528 RDS132525:RDS132528 QTW132525:QTW132528 QKA132525:QKA132528 QAE132525:QAE132528 PQI132525:PQI132528 PGM132525:PGM132528 OWQ132525:OWQ132528 OMU132525:OMU132528 OCY132525:OCY132528 NTC132525:NTC132528 NJG132525:NJG132528 MZK132525:MZK132528 MPO132525:MPO132528 MFS132525:MFS132528 LVW132525:LVW132528 LMA132525:LMA132528 LCE132525:LCE132528 KSI132525:KSI132528 KIM132525:KIM132528 JYQ132525:JYQ132528 JOU132525:JOU132528 JEY132525:JEY132528 IVC132525:IVC132528 ILG132525:ILG132528 IBK132525:IBK132528 HRO132525:HRO132528 HHS132525:HHS132528 GXW132525:GXW132528 GOA132525:GOA132528 GEE132525:GEE132528 FUI132525:FUI132528 FKM132525:FKM132528 FAQ132525:FAQ132528 EQU132525:EQU132528 EGY132525:EGY132528 DXC132525:DXC132528 DNG132525:DNG132528 DDK132525:DDK132528 CTO132525:CTO132528 CJS132525:CJS132528 BZW132525:BZW132528 BQA132525:BQA132528 BGE132525:BGE132528 AWI132525:AWI132528 AMM132525:AMM132528 ACQ132525:ACQ132528 SU132525:SU132528 IY132525:IY132528 C132525:C132528 WVK66989:WVK66992 WLO66989:WLO66992 WBS66989:WBS66992 VRW66989:VRW66992 VIA66989:VIA66992 UYE66989:UYE66992 UOI66989:UOI66992 UEM66989:UEM66992 TUQ66989:TUQ66992 TKU66989:TKU66992 TAY66989:TAY66992 SRC66989:SRC66992 SHG66989:SHG66992 RXK66989:RXK66992 RNO66989:RNO66992 RDS66989:RDS66992 QTW66989:QTW66992 QKA66989:QKA66992 QAE66989:QAE66992 PQI66989:PQI66992 PGM66989:PGM66992 OWQ66989:OWQ66992 OMU66989:OMU66992 OCY66989:OCY66992 NTC66989:NTC66992 NJG66989:NJG66992 MZK66989:MZK66992 MPO66989:MPO66992 MFS66989:MFS66992 LVW66989:LVW66992 LMA66989:LMA66992 LCE66989:LCE66992 KSI66989:KSI66992 KIM66989:KIM66992 JYQ66989:JYQ66992 JOU66989:JOU66992 JEY66989:JEY66992 IVC66989:IVC66992 ILG66989:ILG66992 IBK66989:IBK66992 HRO66989:HRO66992 HHS66989:HHS66992 GXW66989:GXW66992 GOA66989:GOA66992 GEE66989:GEE66992 FUI66989:FUI66992 FKM66989:FKM66992 FAQ66989:FAQ66992 EQU66989:EQU66992 EGY66989:EGY66992 DXC66989:DXC66992 DNG66989:DNG66992 DDK66989:DDK66992 CTO66989:CTO66992 CJS66989:CJS66992 BZW66989:BZW66992 BQA66989:BQA66992 BGE66989:BGE66992 AWI66989:AWI66992 AMM66989:AMM66992 ACQ66989:ACQ66992 SU66989:SU66992 IY66989:IY66992 C66989:C66992 WVK1454:WVK1457 WLO1454:WLO1457 WBS1454:WBS1457 VRW1454:VRW1457 VIA1454:VIA1457 UYE1454:UYE1457 UOI1454:UOI1457 UEM1454:UEM1457 TUQ1454:TUQ1457 TKU1454:TKU1457 TAY1454:TAY1457 SRC1454:SRC1457 SHG1454:SHG1457 RXK1454:RXK1457 RNO1454:RNO1457 RDS1454:RDS1457 QTW1454:QTW1457 QKA1454:QKA1457 QAE1454:QAE1457 PQI1454:PQI1457 PGM1454:PGM1457 OWQ1454:OWQ1457 OMU1454:OMU1457 OCY1454:OCY1457 NTC1454:NTC1457 NJG1454:NJG1457 MZK1454:MZK1457 MPO1454:MPO1457 MFS1454:MFS1457 LVW1454:LVW1457 LMA1454:LMA1457 LCE1454:LCE1457 KSI1454:KSI1457 KIM1454:KIM1457 JYQ1454:JYQ1457 JOU1454:JOU1457 JEY1454:JEY1457 IVC1454:IVC1457 ILG1454:ILG1457 IBK1454:IBK1457 HRO1454:HRO1457 HHS1454:HHS1457 GXW1454:GXW1457 GOA1454:GOA1457 GEE1454:GEE1457 FUI1454:FUI1457 FKM1454:FKM1457 FAQ1454:FAQ1457 EQU1454:EQU1457 EGY1454:EGY1457 DXC1454:DXC1457 DNG1454:DNG1457 DDK1454:DDK1457 CTO1454:CTO1457 CJS1454:CJS1457 BZW1454:BZW1457 BQA1454:BQA1457 BGE1454:BGE1457 AWI1454:AWI1457 AMM1454:AMM1457 ACQ1454:ACQ1457 SU1454:SU1457 IY1454:IY1457 C1386:C1389 C1258:C1260 IY1386:IY1389 IY1258:IY1260 SU1386:SU1389 SU1258:SU1260 ACQ1386:ACQ1389 ACQ1258:ACQ1260 AMM1386:AMM1389 AMM1258:AMM1260 AWI1386:AWI1389 AWI1258:AWI1260 BGE1386:BGE1389 BGE1258:BGE1260 BQA1386:BQA1389 BQA1258:BQA1260 BZW1386:BZW1389 BZW1258:BZW1260 CJS1386:CJS1389 CJS1258:CJS1260 CTO1386:CTO1389 CTO1258:CTO1260 DDK1386:DDK1389 DDK1258:DDK1260 DNG1386:DNG1389 DNG1258:DNG1260 DXC1386:DXC1389 DXC1258:DXC1260 EGY1386:EGY1389 EGY1258:EGY1260 EQU1386:EQU1389 EQU1258:EQU1260 FAQ1386:FAQ1389 FAQ1258:FAQ1260 FKM1386:FKM1389 FKM1258:FKM1260 FUI1386:FUI1389 FUI1258:FUI1260 GEE1386:GEE1389 GEE1258:GEE1260 GOA1386:GOA1389 GOA1258:GOA1260 GXW1386:GXW1389 GXW1258:GXW1260 HHS1386:HHS1389 HHS1258:HHS1260 HRO1386:HRO1389 HRO1258:HRO1260 IBK1386:IBK1389 IBK1258:IBK1260 ILG1386:ILG1389 ILG1258:ILG1260 IVC1386:IVC1389 IVC1258:IVC1260 JEY1386:JEY1389 JEY1258:JEY1260 JOU1386:JOU1389 JOU1258:JOU1260 JYQ1386:JYQ1389 JYQ1258:JYQ1260 KIM1386:KIM1389 KIM1258:KIM1260 KSI1386:KSI1389 KSI1258:KSI1260 LCE1386:LCE1389 LCE1258:LCE1260 LMA1386:LMA1389 LMA1258:LMA1260 LVW1386:LVW1389 LVW1258:LVW1260 MFS1386:MFS1389 MFS1258:MFS1260 MPO1386:MPO1389 MPO1258:MPO1260 MZK1386:MZK1389 MZK1258:MZK1260 NJG1386:NJG1389 NJG1258:NJG1260 NTC1386:NTC1389 NTC1258:NTC1260 OCY1386:OCY1389 OCY1258:OCY1260 OMU1386:OMU1389 OMU1258:OMU1260 OWQ1386:OWQ1389 OWQ1258:OWQ1260 PGM1386:PGM1389 PGM1258:PGM1260 PQI1386:PQI1389 PQI1258:PQI1260 QAE1386:QAE1389 QAE1258:QAE1260 QKA1386:QKA1389 QKA1258:QKA1260 QTW1386:QTW1389 QTW1258:QTW1260 RDS1386:RDS1389 RDS1258:RDS1260 RNO1386:RNO1389 RNO1258:RNO1260 RXK1386:RXK1389 RXK1258:RXK1260 SHG1386:SHG1389 SHG1258:SHG1260 SRC1386:SRC1389 SRC1258:SRC1260 TAY1386:TAY1389 TAY1258:TAY1260 TKU1386:TKU1389 TKU1258:TKU1260 TUQ1386:TUQ1389 TUQ1258:TUQ1260 UEM1386:UEM1389 UEM1258:UEM1260 UOI1386:UOI1389 UOI1258:UOI1260 UYE1386:UYE1389 UYE1258:UYE1260 VIA1386:VIA1389 VIA1258:VIA1260 VRW1386:VRW1389 VRW1258:VRW1260 WBS1386:WBS1389 WBS1258:WBS1260 WLO1386:WLO1389 WLO1258:WLO1260 WVK1386:WVK1389 C1470:C1485 C1487:C2579 WBS589 WBS1470:WBS2579 VRW589 VRW1470:VRW2579 VIA589 VIA1470:VIA2579 UYE589 UYE1470:UYE2579 UOI589 UOI1470:UOI2579 UEM589 UEM1470:UEM2579 TUQ589 TUQ1470:TUQ2579 TKU589 TKU1470:TKU2579 TAY589 TAY1470:TAY2579 SRC589 SRC1470:SRC2579 SHG589 SHG1470:SHG2579 RXK589 RXK1470:RXK2579 RNO589 RNO1470:RNO2579 RDS589 RDS1470:RDS2579 QTW589 QTW1470:QTW2579 QKA589 QKA1470:QKA2579 QAE589 QAE1470:QAE2579 PQI589 PQI1470:PQI2579 PGM589 PGM1470:PGM2579 OWQ589 OWQ1470:OWQ2579 OMU589 OMU1470:OMU2579 OCY589 OCY1470:OCY2579 NTC589 NTC1470:NTC2579 NJG589 NJG1470:NJG2579 MZK589 MZK1470:MZK2579 MPO589 MPO1470:MPO2579 MFS589 MFS1470:MFS2579 LVW589 LVW1470:LVW2579 LMA589 LMA1470:LMA2579 LCE589 LCE1470:LCE2579 KSI589 KSI1470:KSI2579 KIM589 KIM1470:KIM2579 JYQ589 JYQ1470:JYQ2579 JOU589 JOU1470:JOU2579 JEY589 JEY1470:JEY2579 IVC589 IVC1470:IVC2579 ILG589 ILG1470:ILG2579 IBK589 IBK1470:IBK2579 HRO589 HRO1470:HRO2579 HHS589 HHS1470:HHS2579 GXW589 GXW1470:GXW2579 GOA589 GOA1470:GOA2579 GEE589 GEE1470:GEE2579 FUI589 FUI1470:FUI2579 FKM589 FKM1470:FKM2579 FAQ589 FAQ1470:FAQ2579 EQU589 EQU1470:EQU2579 EGY589 EGY1470:EGY2579 DXC589 DXC1470:DXC2579 DNG589 DNG1470:DNG2579 DDK589 DDK1470:DDK2579 CTO589 CTO1470:CTO2579 CJS589 CJS1470:CJS2579 BZW589 BZW1470:BZW2579 BQA589 BQA1470:BQA2579 BGE589 BGE1470:BGE2579 AWI589 AWI1470:AWI2579 AMM589 AMM1470:AMM2579 ACQ589 ACQ1470:ACQ2579 SU589 SU1470:SU2579 IY589 IY1470:IY2579 WLO589 WLO1470:WLO2579 WVK589 WVK1470:WVK2579">
      <formula1>$K$9:$K$45</formula1>
    </dataValidation>
    <dataValidation type="list" allowBlank="1" showInputMessage="1" showErrorMessage="1" sqref="C1:C4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imeMode="off" allowBlank="1" showInputMessage="1" showErrorMessage="1" sqref="F253:G253 JB253:JC253 SX253:SY253 ACT253:ACU253 AMP253:AMQ253 AWL253:AWM253 BGH253:BGI253 BQD253:BQE253 BZZ253:CAA253 CJV253:CJW253 CTR253:CTS253 DDN253:DDO253 DNJ253:DNK253 DXF253:DXG253 EHB253:EHC253 EQX253:EQY253 FAT253:FAU253 FKP253:FKQ253 FUL253:FUM253 GEH253:GEI253 GOD253:GOE253 GXZ253:GYA253 HHV253:HHW253 HRR253:HRS253 IBN253:IBO253 ILJ253:ILK253 IVF253:IVG253 JFB253:JFC253 JOX253:JOY253 JYT253:JYU253 KIP253:KIQ253 KSL253:KSM253 LCH253:LCI253 LMD253:LME253 LVZ253:LWA253 MFV253:MFW253 MPR253:MPS253 MZN253:MZO253 NJJ253:NJK253 NTF253:NTG253 ODB253:ODC253 OMX253:OMY253 OWT253:OWU253 PGP253:PGQ253 PQL253:PQM253 QAH253:QAI253 QKD253:QKE253 QTZ253:QUA253 RDV253:RDW253 RNR253:RNS253 RXN253:RXO253 SHJ253:SHK253 SRF253:SRG253 TBB253:TBC253 TKX253:TKY253 TUT253:TUU253 UEP253:UEQ253 UOL253:UOM253 UYH253:UYI253 VID253:VIE253 VRZ253:VSA253 WBV253:WBW253 WLR253:WLS253 WVN253:WVO253 F65833:G65833 JB65833:JC65833 SX65833:SY65833 ACT65833:ACU65833 AMP65833:AMQ65833 AWL65833:AWM65833 BGH65833:BGI65833 BQD65833:BQE65833 BZZ65833:CAA65833 CJV65833:CJW65833 CTR65833:CTS65833 DDN65833:DDO65833 DNJ65833:DNK65833 DXF65833:DXG65833 EHB65833:EHC65833 EQX65833:EQY65833 FAT65833:FAU65833 FKP65833:FKQ65833 FUL65833:FUM65833 GEH65833:GEI65833 GOD65833:GOE65833 GXZ65833:GYA65833 HHV65833:HHW65833 HRR65833:HRS65833 IBN65833:IBO65833 ILJ65833:ILK65833 IVF65833:IVG65833 JFB65833:JFC65833 JOX65833:JOY65833 JYT65833:JYU65833 KIP65833:KIQ65833 KSL65833:KSM65833 LCH65833:LCI65833 LMD65833:LME65833 LVZ65833:LWA65833 MFV65833:MFW65833 MPR65833:MPS65833 MZN65833:MZO65833 NJJ65833:NJK65833 NTF65833:NTG65833 ODB65833:ODC65833 OMX65833:OMY65833 OWT65833:OWU65833 PGP65833:PGQ65833 PQL65833:PQM65833 QAH65833:QAI65833 QKD65833:QKE65833 QTZ65833:QUA65833 RDV65833:RDW65833 RNR65833:RNS65833 RXN65833:RXO65833 SHJ65833:SHK65833 SRF65833:SRG65833 TBB65833:TBC65833 TKX65833:TKY65833 TUT65833:TUU65833 UEP65833:UEQ65833 UOL65833:UOM65833 UYH65833:UYI65833 VID65833:VIE65833 VRZ65833:VSA65833 WBV65833:WBW65833 WLR65833:WLS65833 WVN65833:WVO65833 F131369:G131369 JB131369:JC131369 SX131369:SY131369 ACT131369:ACU131369 AMP131369:AMQ131369 AWL131369:AWM131369 BGH131369:BGI131369 BQD131369:BQE131369 BZZ131369:CAA131369 CJV131369:CJW131369 CTR131369:CTS131369 DDN131369:DDO131369 DNJ131369:DNK131369 DXF131369:DXG131369 EHB131369:EHC131369 EQX131369:EQY131369 FAT131369:FAU131369 FKP131369:FKQ131369 FUL131369:FUM131369 GEH131369:GEI131369 GOD131369:GOE131369 GXZ131369:GYA131369 HHV131369:HHW131369 HRR131369:HRS131369 IBN131369:IBO131369 ILJ131369:ILK131369 IVF131369:IVG131369 JFB131369:JFC131369 JOX131369:JOY131369 JYT131369:JYU131369 KIP131369:KIQ131369 KSL131369:KSM131369 LCH131369:LCI131369 LMD131369:LME131369 LVZ131369:LWA131369 MFV131369:MFW131369 MPR131369:MPS131369 MZN131369:MZO131369 NJJ131369:NJK131369 NTF131369:NTG131369 ODB131369:ODC131369 OMX131369:OMY131369 OWT131369:OWU131369 PGP131369:PGQ131369 PQL131369:PQM131369 QAH131369:QAI131369 QKD131369:QKE131369 QTZ131369:QUA131369 RDV131369:RDW131369 RNR131369:RNS131369 RXN131369:RXO131369 SHJ131369:SHK131369 SRF131369:SRG131369 TBB131369:TBC131369 TKX131369:TKY131369 TUT131369:TUU131369 UEP131369:UEQ131369 UOL131369:UOM131369 UYH131369:UYI131369 VID131369:VIE131369 VRZ131369:VSA131369 WBV131369:WBW131369 WLR131369:WLS131369 WVN131369:WVO131369 F196905:G196905 JB196905:JC196905 SX196905:SY196905 ACT196905:ACU196905 AMP196905:AMQ196905 AWL196905:AWM196905 BGH196905:BGI196905 BQD196905:BQE196905 BZZ196905:CAA196905 CJV196905:CJW196905 CTR196905:CTS196905 DDN196905:DDO196905 DNJ196905:DNK196905 DXF196905:DXG196905 EHB196905:EHC196905 EQX196905:EQY196905 FAT196905:FAU196905 FKP196905:FKQ196905 FUL196905:FUM196905 GEH196905:GEI196905 GOD196905:GOE196905 GXZ196905:GYA196905 HHV196905:HHW196905 HRR196905:HRS196905 IBN196905:IBO196905 ILJ196905:ILK196905 IVF196905:IVG196905 JFB196905:JFC196905 JOX196905:JOY196905 JYT196905:JYU196905 KIP196905:KIQ196905 KSL196905:KSM196905 LCH196905:LCI196905 LMD196905:LME196905 LVZ196905:LWA196905 MFV196905:MFW196905 MPR196905:MPS196905 MZN196905:MZO196905 NJJ196905:NJK196905 NTF196905:NTG196905 ODB196905:ODC196905 OMX196905:OMY196905 OWT196905:OWU196905 PGP196905:PGQ196905 PQL196905:PQM196905 QAH196905:QAI196905 QKD196905:QKE196905 QTZ196905:QUA196905 RDV196905:RDW196905 RNR196905:RNS196905 RXN196905:RXO196905 SHJ196905:SHK196905 SRF196905:SRG196905 TBB196905:TBC196905 TKX196905:TKY196905 TUT196905:TUU196905 UEP196905:UEQ196905 UOL196905:UOM196905 UYH196905:UYI196905 VID196905:VIE196905 VRZ196905:VSA196905 WBV196905:WBW196905 WLR196905:WLS196905 WVN196905:WVO196905 F262441:G262441 JB262441:JC262441 SX262441:SY262441 ACT262441:ACU262441 AMP262441:AMQ262441 AWL262441:AWM262441 BGH262441:BGI262441 BQD262441:BQE262441 BZZ262441:CAA262441 CJV262441:CJW262441 CTR262441:CTS262441 DDN262441:DDO262441 DNJ262441:DNK262441 DXF262441:DXG262441 EHB262441:EHC262441 EQX262441:EQY262441 FAT262441:FAU262441 FKP262441:FKQ262441 FUL262441:FUM262441 GEH262441:GEI262441 GOD262441:GOE262441 GXZ262441:GYA262441 HHV262441:HHW262441 HRR262441:HRS262441 IBN262441:IBO262441 ILJ262441:ILK262441 IVF262441:IVG262441 JFB262441:JFC262441 JOX262441:JOY262441 JYT262441:JYU262441 KIP262441:KIQ262441 KSL262441:KSM262441 LCH262441:LCI262441 LMD262441:LME262441 LVZ262441:LWA262441 MFV262441:MFW262441 MPR262441:MPS262441 MZN262441:MZO262441 NJJ262441:NJK262441 NTF262441:NTG262441 ODB262441:ODC262441 OMX262441:OMY262441 OWT262441:OWU262441 PGP262441:PGQ262441 PQL262441:PQM262441 QAH262441:QAI262441 QKD262441:QKE262441 QTZ262441:QUA262441 RDV262441:RDW262441 RNR262441:RNS262441 RXN262441:RXO262441 SHJ262441:SHK262441 SRF262441:SRG262441 TBB262441:TBC262441 TKX262441:TKY262441 TUT262441:TUU262441 UEP262441:UEQ262441 UOL262441:UOM262441 UYH262441:UYI262441 VID262441:VIE262441 VRZ262441:VSA262441 WBV262441:WBW262441 WLR262441:WLS262441 WVN262441:WVO262441 F327977:G327977 JB327977:JC327977 SX327977:SY327977 ACT327977:ACU327977 AMP327977:AMQ327977 AWL327977:AWM327977 BGH327977:BGI327977 BQD327977:BQE327977 BZZ327977:CAA327977 CJV327977:CJW327977 CTR327977:CTS327977 DDN327977:DDO327977 DNJ327977:DNK327977 DXF327977:DXG327977 EHB327977:EHC327977 EQX327977:EQY327977 FAT327977:FAU327977 FKP327977:FKQ327977 FUL327977:FUM327977 GEH327977:GEI327977 GOD327977:GOE327977 GXZ327977:GYA327977 HHV327977:HHW327977 HRR327977:HRS327977 IBN327977:IBO327977 ILJ327977:ILK327977 IVF327977:IVG327977 JFB327977:JFC327977 JOX327977:JOY327977 JYT327977:JYU327977 KIP327977:KIQ327977 KSL327977:KSM327977 LCH327977:LCI327977 LMD327977:LME327977 LVZ327977:LWA327977 MFV327977:MFW327977 MPR327977:MPS327977 MZN327977:MZO327977 NJJ327977:NJK327977 NTF327977:NTG327977 ODB327977:ODC327977 OMX327977:OMY327977 OWT327977:OWU327977 PGP327977:PGQ327977 PQL327977:PQM327977 QAH327977:QAI327977 QKD327977:QKE327977 QTZ327977:QUA327977 RDV327977:RDW327977 RNR327977:RNS327977 RXN327977:RXO327977 SHJ327977:SHK327977 SRF327977:SRG327977 TBB327977:TBC327977 TKX327977:TKY327977 TUT327977:TUU327977 UEP327977:UEQ327977 UOL327977:UOM327977 UYH327977:UYI327977 VID327977:VIE327977 VRZ327977:VSA327977 WBV327977:WBW327977 WLR327977:WLS327977 WVN327977:WVO327977 F393513:G393513 JB393513:JC393513 SX393513:SY393513 ACT393513:ACU393513 AMP393513:AMQ393513 AWL393513:AWM393513 BGH393513:BGI393513 BQD393513:BQE393513 BZZ393513:CAA393513 CJV393513:CJW393513 CTR393513:CTS393513 DDN393513:DDO393513 DNJ393513:DNK393513 DXF393513:DXG393513 EHB393513:EHC393513 EQX393513:EQY393513 FAT393513:FAU393513 FKP393513:FKQ393513 FUL393513:FUM393513 GEH393513:GEI393513 GOD393513:GOE393513 GXZ393513:GYA393513 HHV393513:HHW393513 HRR393513:HRS393513 IBN393513:IBO393513 ILJ393513:ILK393513 IVF393513:IVG393513 JFB393513:JFC393513 JOX393513:JOY393513 JYT393513:JYU393513 KIP393513:KIQ393513 KSL393513:KSM393513 LCH393513:LCI393513 LMD393513:LME393513 LVZ393513:LWA393513 MFV393513:MFW393513 MPR393513:MPS393513 MZN393513:MZO393513 NJJ393513:NJK393513 NTF393513:NTG393513 ODB393513:ODC393513 OMX393513:OMY393513 OWT393513:OWU393513 PGP393513:PGQ393513 PQL393513:PQM393513 QAH393513:QAI393513 QKD393513:QKE393513 QTZ393513:QUA393513 RDV393513:RDW393513 RNR393513:RNS393513 RXN393513:RXO393513 SHJ393513:SHK393513 SRF393513:SRG393513 TBB393513:TBC393513 TKX393513:TKY393513 TUT393513:TUU393513 UEP393513:UEQ393513 UOL393513:UOM393513 UYH393513:UYI393513 VID393513:VIE393513 VRZ393513:VSA393513 WBV393513:WBW393513 WLR393513:WLS393513 WVN393513:WVO393513 F459049:G459049 JB459049:JC459049 SX459049:SY459049 ACT459049:ACU459049 AMP459049:AMQ459049 AWL459049:AWM459049 BGH459049:BGI459049 BQD459049:BQE459049 BZZ459049:CAA459049 CJV459049:CJW459049 CTR459049:CTS459049 DDN459049:DDO459049 DNJ459049:DNK459049 DXF459049:DXG459049 EHB459049:EHC459049 EQX459049:EQY459049 FAT459049:FAU459049 FKP459049:FKQ459049 FUL459049:FUM459049 GEH459049:GEI459049 GOD459049:GOE459049 GXZ459049:GYA459049 HHV459049:HHW459049 HRR459049:HRS459049 IBN459049:IBO459049 ILJ459049:ILK459049 IVF459049:IVG459049 JFB459049:JFC459049 JOX459049:JOY459049 JYT459049:JYU459049 KIP459049:KIQ459049 KSL459049:KSM459049 LCH459049:LCI459049 LMD459049:LME459049 LVZ459049:LWA459049 MFV459049:MFW459049 MPR459049:MPS459049 MZN459049:MZO459049 NJJ459049:NJK459049 NTF459049:NTG459049 ODB459049:ODC459049 OMX459049:OMY459049 OWT459049:OWU459049 PGP459049:PGQ459049 PQL459049:PQM459049 QAH459049:QAI459049 QKD459049:QKE459049 QTZ459049:QUA459049 RDV459049:RDW459049 RNR459049:RNS459049 RXN459049:RXO459049 SHJ459049:SHK459049 SRF459049:SRG459049 TBB459049:TBC459049 TKX459049:TKY459049 TUT459049:TUU459049 UEP459049:UEQ459049 UOL459049:UOM459049 UYH459049:UYI459049 VID459049:VIE459049 VRZ459049:VSA459049 WBV459049:WBW459049 WLR459049:WLS459049 WVN459049:WVO459049 F524585:G524585 JB524585:JC524585 SX524585:SY524585 ACT524585:ACU524585 AMP524585:AMQ524585 AWL524585:AWM524585 BGH524585:BGI524585 BQD524585:BQE524585 BZZ524585:CAA524585 CJV524585:CJW524585 CTR524585:CTS524585 DDN524585:DDO524585 DNJ524585:DNK524585 DXF524585:DXG524585 EHB524585:EHC524585 EQX524585:EQY524585 FAT524585:FAU524585 FKP524585:FKQ524585 FUL524585:FUM524585 GEH524585:GEI524585 GOD524585:GOE524585 GXZ524585:GYA524585 HHV524585:HHW524585 HRR524585:HRS524585 IBN524585:IBO524585 ILJ524585:ILK524585 IVF524585:IVG524585 JFB524585:JFC524585 JOX524585:JOY524585 JYT524585:JYU524585 KIP524585:KIQ524585 KSL524585:KSM524585 LCH524585:LCI524585 LMD524585:LME524585 LVZ524585:LWA524585 MFV524585:MFW524585 MPR524585:MPS524585 MZN524585:MZO524585 NJJ524585:NJK524585 NTF524585:NTG524585 ODB524585:ODC524585 OMX524585:OMY524585 OWT524585:OWU524585 PGP524585:PGQ524585 PQL524585:PQM524585 QAH524585:QAI524585 QKD524585:QKE524585 QTZ524585:QUA524585 RDV524585:RDW524585 RNR524585:RNS524585 RXN524585:RXO524585 SHJ524585:SHK524585 SRF524585:SRG524585 TBB524585:TBC524585 TKX524585:TKY524585 TUT524585:TUU524585 UEP524585:UEQ524585 UOL524585:UOM524585 UYH524585:UYI524585 VID524585:VIE524585 VRZ524585:VSA524585 WBV524585:WBW524585 WLR524585:WLS524585 WVN524585:WVO524585 F590121:G590121 JB590121:JC590121 SX590121:SY590121 ACT590121:ACU590121 AMP590121:AMQ590121 AWL590121:AWM590121 BGH590121:BGI590121 BQD590121:BQE590121 BZZ590121:CAA590121 CJV590121:CJW590121 CTR590121:CTS590121 DDN590121:DDO590121 DNJ590121:DNK590121 DXF590121:DXG590121 EHB590121:EHC590121 EQX590121:EQY590121 FAT590121:FAU590121 FKP590121:FKQ590121 FUL590121:FUM590121 GEH590121:GEI590121 GOD590121:GOE590121 GXZ590121:GYA590121 HHV590121:HHW590121 HRR590121:HRS590121 IBN590121:IBO590121 ILJ590121:ILK590121 IVF590121:IVG590121 JFB590121:JFC590121 JOX590121:JOY590121 JYT590121:JYU590121 KIP590121:KIQ590121 KSL590121:KSM590121 LCH590121:LCI590121 LMD590121:LME590121 LVZ590121:LWA590121 MFV590121:MFW590121 MPR590121:MPS590121 MZN590121:MZO590121 NJJ590121:NJK590121 NTF590121:NTG590121 ODB590121:ODC590121 OMX590121:OMY590121 OWT590121:OWU590121 PGP590121:PGQ590121 PQL590121:PQM590121 QAH590121:QAI590121 QKD590121:QKE590121 QTZ590121:QUA590121 RDV590121:RDW590121 RNR590121:RNS590121 RXN590121:RXO590121 SHJ590121:SHK590121 SRF590121:SRG590121 TBB590121:TBC590121 TKX590121:TKY590121 TUT590121:TUU590121 UEP590121:UEQ590121 UOL590121:UOM590121 UYH590121:UYI590121 VID590121:VIE590121 VRZ590121:VSA590121 WBV590121:WBW590121 WLR590121:WLS590121 WVN590121:WVO590121 F655657:G655657 JB655657:JC655657 SX655657:SY655657 ACT655657:ACU655657 AMP655657:AMQ655657 AWL655657:AWM655657 BGH655657:BGI655657 BQD655657:BQE655657 BZZ655657:CAA655657 CJV655657:CJW655657 CTR655657:CTS655657 DDN655657:DDO655657 DNJ655657:DNK655657 DXF655657:DXG655657 EHB655657:EHC655657 EQX655657:EQY655657 FAT655657:FAU655657 FKP655657:FKQ655657 FUL655657:FUM655657 GEH655657:GEI655657 GOD655657:GOE655657 GXZ655657:GYA655657 HHV655657:HHW655657 HRR655657:HRS655657 IBN655657:IBO655657 ILJ655657:ILK655657 IVF655657:IVG655657 JFB655657:JFC655657 JOX655657:JOY655657 JYT655657:JYU655657 KIP655657:KIQ655657 KSL655657:KSM655657 LCH655657:LCI655657 LMD655657:LME655657 LVZ655657:LWA655657 MFV655657:MFW655657 MPR655657:MPS655657 MZN655657:MZO655657 NJJ655657:NJK655657 NTF655657:NTG655657 ODB655657:ODC655657 OMX655657:OMY655657 OWT655657:OWU655657 PGP655657:PGQ655657 PQL655657:PQM655657 QAH655657:QAI655657 QKD655657:QKE655657 QTZ655657:QUA655657 RDV655657:RDW655657 RNR655657:RNS655657 RXN655657:RXO655657 SHJ655657:SHK655657 SRF655657:SRG655657 TBB655657:TBC655657 TKX655657:TKY655657 TUT655657:TUU655657 UEP655657:UEQ655657 UOL655657:UOM655657 UYH655657:UYI655657 VID655657:VIE655657 VRZ655657:VSA655657 WBV655657:WBW655657 WLR655657:WLS655657 WVN655657:WVO655657 F721193:G721193 JB721193:JC721193 SX721193:SY721193 ACT721193:ACU721193 AMP721193:AMQ721193 AWL721193:AWM721193 BGH721193:BGI721193 BQD721193:BQE721193 BZZ721193:CAA721193 CJV721193:CJW721193 CTR721193:CTS721193 DDN721193:DDO721193 DNJ721193:DNK721193 DXF721193:DXG721193 EHB721193:EHC721193 EQX721193:EQY721193 FAT721193:FAU721193 FKP721193:FKQ721193 FUL721193:FUM721193 GEH721193:GEI721193 GOD721193:GOE721193 GXZ721193:GYA721193 HHV721193:HHW721193 HRR721193:HRS721193 IBN721193:IBO721193 ILJ721193:ILK721193 IVF721193:IVG721193 JFB721193:JFC721193 JOX721193:JOY721193 JYT721193:JYU721193 KIP721193:KIQ721193 KSL721193:KSM721193 LCH721193:LCI721193 LMD721193:LME721193 LVZ721193:LWA721193 MFV721193:MFW721193 MPR721193:MPS721193 MZN721193:MZO721193 NJJ721193:NJK721193 NTF721193:NTG721193 ODB721193:ODC721193 OMX721193:OMY721193 OWT721193:OWU721193 PGP721193:PGQ721193 PQL721193:PQM721193 QAH721193:QAI721193 QKD721193:QKE721193 QTZ721193:QUA721193 RDV721193:RDW721193 RNR721193:RNS721193 RXN721193:RXO721193 SHJ721193:SHK721193 SRF721193:SRG721193 TBB721193:TBC721193 TKX721193:TKY721193 TUT721193:TUU721193 UEP721193:UEQ721193 UOL721193:UOM721193 UYH721193:UYI721193 VID721193:VIE721193 VRZ721193:VSA721193 WBV721193:WBW721193 WLR721193:WLS721193 WVN721193:WVO721193 F786729:G786729 JB786729:JC786729 SX786729:SY786729 ACT786729:ACU786729 AMP786729:AMQ786729 AWL786729:AWM786729 BGH786729:BGI786729 BQD786729:BQE786729 BZZ786729:CAA786729 CJV786729:CJW786729 CTR786729:CTS786729 DDN786729:DDO786729 DNJ786729:DNK786729 DXF786729:DXG786729 EHB786729:EHC786729 EQX786729:EQY786729 FAT786729:FAU786729 FKP786729:FKQ786729 FUL786729:FUM786729 GEH786729:GEI786729 GOD786729:GOE786729 GXZ786729:GYA786729 HHV786729:HHW786729 HRR786729:HRS786729 IBN786729:IBO786729 ILJ786729:ILK786729 IVF786729:IVG786729 JFB786729:JFC786729 JOX786729:JOY786729 JYT786729:JYU786729 KIP786729:KIQ786729 KSL786729:KSM786729 LCH786729:LCI786729 LMD786729:LME786729 LVZ786729:LWA786729 MFV786729:MFW786729 MPR786729:MPS786729 MZN786729:MZO786729 NJJ786729:NJK786729 NTF786729:NTG786729 ODB786729:ODC786729 OMX786729:OMY786729 OWT786729:OWU786729 PGP786729:PGQ786729 PQL786729:PQM786729 QAH786729:QAI786729 QKD786729:QKE786729 QTZ786729:QUA786729 RDV786729:RDW786729 RNR786729:RNS786729 RXN786729:RXO786729 SHJ786729:SHK786729 SRF786729:SRG786729 TBB786729:TBC786729 TKX786729:TKY786729 TUT786729:TUU786729 UEP786729:UEQ786729 UOL786729:UOM786729 UYH786729:UYI786729 VID786729:VIE786729 VRZ786729:VSA786729 WBV786729:WBW786729 WLR786729:WLS786729 WVN786729:WVO786729 F852265:G852265 JB852265:JC852265 SX852265:SY852265 ACT852265:ACU852265 AMP852265:AMQ852265 AWL852265:AWM852265 BGH852265:BGI852265 BQD852265:BQE852265 BZZ852265:CAA852265 CJV852265:CJW852265 CTR852265:CTS852265 DDN852265:DDO852265 DNJ852265:DNK852265 DXF852265:DXG852265 EHB852265:EHC852265 EQX852265:EQY852265 FAT852265:FAU852265 FKP852265:FKQ852265 FUL852265:FUM852265 GEH852265:GEI852265 GOD852265:GOE852265 GXZ852265:GYA852265 HHV852265:HHW852265 HRR852265:HRS852265 IBN852265:IBO852265 ILJ852265:ILK852265 IVF852265:IVG852265 JFB852265:JFC852265 JOX852265:JOY852265 JYT852265:JYU852265 KIP852265:KIQ852265 KSL852265:KSM852265 LCH852265:LCI852265 LMD852265:LME852265 LVZ852265:LWA852265 MFV852265:MFW852265 MPR852265:MPS852265 MZN852265:MZO852265 NJJ852265:NJK852265 NTF852265:NTG852265 ODB852265:ODC852265 OMX852265:OMY852265 OWT852265:OWU852265 PGP852265:PGQ852265 PQL852265:PQM852265 QAH852265:QAI852265 QKD852265:QKE852265 QTZ852265:QUA852265 RDV852265:RDW852265 RNR852265:RNS852265 RXN852265:RXO852265 SHJ852265:SHK852265 SRF852265:SRG852265 TBB852265:TBC852265 TKX852265:TKY852265 TUT852265:TUU852265 UEP852265:UEQ852265 UOL852265:UOM852265 UYH852265:UYI852265 VID852265:VIE852265 VRZ852265:VSA852265 WBV852265:WBW852265 WLR852265:WLS852265 WVN852265:WVO852265 F917801:G917801 JB917801:JC917801 SX917801:SY917801 ACT917801:ACU917801 AMP917801:AMQ917801 AWL917801:AWM917801 BGH917801:BGI917801 BQD917801:BQE917801 BZZ917801:CAA917801 CJV917801:CJW917801 CTR917801:CTS917801 DDN917801:DDO917801 DNJ917801:DNK917801 DXF917801:DXG917801 EHB917801:EHC917801 EQX917801:EQY917801 FAT917801:FAU917801 FKP917801:FKQ917801 FUL917801:FUM917801 GEH917801:GEI917801 GOD917801:GOE917801 GXZ917801:GYA917801 HHV917801:HHW917801 HRR917801:HRS917801 IBN917801:IBO917801 ILJ917801:ILK917801 IVF917801:IVG917801 JFB917801:JFC917801 JOX917801:JOY917801 JYT917801:JYU917801 KIP917801:KIQ917801 KSL917801:KSM917801 LCH917801:LCI917801 LMD917801:LME917801 LVZ917801:LWA917801 MFV917801:MFW917801 MPR917801:MPS917801 MZN917801:MZO917801 NJJ917801:NJK917801 NTF917801:NTG917801 ODB917801:ODC917801 OMX917801:OMY917801 OWT917801:OWU917801 PGP917801:PGQ917801 PQL917801:PQM917801 QAH917801:QAI917801 QKD917801:QKE917801 QTZ917801:QUA917801 RDV917801:RDW917801 RNR917801:RNS917801 RXN917801:RXO917801 SHJ917801:SHK917801 SRF917801:SRG917801 TBB917801:TBC917801 TKX917801:TKY917801 TUT917801:TUU917801 UEP917801:UEQ917801 UOL917801:UOM917801 UYH917801:UYI917801 VID917801:VIE917801 VRZ917801:VSA917801 WBV917801:WBW917801 WLR917801:WLS917801 WVN917801:WVO917801 F983337:G983337 JB983337:JC983337 SX983337:SY983337 ACT983337:ACU983337 AMP983337:AMQ983337 AWL983337:AWM983337 BGH983337:BGI983337 BQD983337:BQE983337 BZZ983337:CAA983337 CJV983337:CJW983337 CTR983337:CTS983337 DDN983337:DDO983337 DNJ983337:DNK983337 DXF983337:DXG983337 EHB983337:EHC983337 EQX983337:EQY983337 FAT983337:FAU983337 FKP983337:FKQ983337 FUL983337:FUM983337 GEH983337:GEI983337 GOD983337:GOE983337 GXZ983337:GYA983337 HHV983337:HHW983337 HRR983337:HRS983337 IBN983337:IBO983337 ILJ983337:ILK983337 IVF983337:IVG983337 JFB983337:JFC983337 JOX983337:JOY983337 JYT983337:JYU983337 KIP983337:KIQ983337 KSL983337:KSM983337 LCH983337:LCI983337 LMD983337:LME983337 LVZ983337:LWA983337 MFV983337:MFW983337 MPR983337:MPS983337 MZN983337:MZO983337 NJJ983337:NJK983337 NTF983337:NTG983337 ODB983337:ODC983337 OMX983337:OMY983337 OWT983337:OWU983337 PGP983337:PGQ983337 PQL983337:PQM983337 QAH983337:QAI983337 QKD983337:QKE983337 QTZ983337:QUA983337 RDV983337:RDW983337 RNR983337:RNS983337 RXN983337:RXO983337 SHJ983337:SHK983337 SRF983337:SRG983337 TBB983337:TBC983337 TKX983337:TKY983337 TUT983337:TUU983337 UEP983337:UEQ983337 UOL983337:UOM983337 UYH983337:UYI983337 VID983337:VIE983337 VRZ983337:VSA983337 WBV983337:WBW983337 WLR983337:WLS983337 WVN983337:WVO983337 F353:G353 JB353:JC353 SX353:SY353 ACT353:ACU353 AMP353:AMQ353 AWL353:AWM353 BGH353:BGI353 BQD353:BQE353 BZZ353:CAA353 CJV353:CJW353 CTR353:CTS353 DDN353:DDO353 DNJ353:DNK353 DXF353:DXG353 EHB353:EHC353 EQX353:EQY353 FAT353:FAU353 FKP353:FKQ353 FUL353:FUM353 GEH353:GEI353 GOD353:GOE353 GXZ353:GYA353 HHV353:HHW353 HRR353:HRS353 IBN353:IBO353 ILJ353:ILK353 IVF353:IVG353 JFB353:JFC353 JOX353:JOY353 JYT353:JYU353 KIP353:KIQ353 KSL353:KSM353 LCH353:LCI353 LMD353:LME353 LVZ353:LWA353 MFV353:MFW353 MPR353:MPS353 MZN353:MZO353 NJJ353:NJK353 NTF353:NTG353 ODB353:ODC353 OMX353:OMY353 OWT353:OWU353 PGP353:PGQ353 PQL353:PQM353 QAH353:QAI353 QKD353:QKE353 QTZ353:QUA353 RDV353:RDW353 RNR353:RNS353 RXN353:RXO353 SHJ353:SHK353 SRF353:SRG353 TBB353:TBC353 TKX353:TKY353 TUT353:TUU353 UEP353:UEQ353 UOL353:UOM353 UYH353:UYI353 VID353:VIE353 VRZ353:VSA353 WBV353:WBW353 WLR353:WLS353 WVN353:WVO353 F65933:G65933 JB65933:JC65933 SX65933:SY65933 ACT65933:ACU65933 AMP65933:AMQ65933 AWL65933:AWM65933 BGH65933:BGI65933 BQD65933:BQE65933 BZZ65933:CAA65933 CJV65933:CJW65933 CTR65933:CTS65933 DDN65933:DDO65933 DNJ65933:DNK65933 DXF65933:DXG65933 EHB65933:EHC65933 EQX65933:EQY65933 FAT65933:FAU65933 FKP65933:FKQ65933 FUL65933:FUM65933 GEH65933:GEI65933 GOD65933:GOE65933 GXZ65933:GYA65933 HHV65933:HHW65933 HRR65933:HRS65933 IBN65933:IBO65933 ILJ65933:ILK65933 IVF65933:IVG65933 JFB65933:JFC65933 JOX65933:JOY65933 JYT65933:JYU65933 KIP65933:KIQ65933 KSL65933:KSM65933 LCH65933:LCI65933 LMD65933:LME65933 LVZ65933:LWA65933 MFV65933:MFW65933 MPR65933:MPS65933 MZN65933:MZO65933 NJJ65933:NJK65933 NTF65933:NTG65933 ODB65933:ODC65933 OMX65933:OMY65933 OWT65933:OWU65933 PGP65933:PGQ65933 PQL65933:PQM65933 QAH65933:QAI65933 QKD65933:QKE65933 QTZ65933:QUA65933 RDV65933:RDW65933 RNR65933:RNS65933 RXN65933:RXO65933 SHJ65933:SHK65933 SRF65933:SRG65933 TBB65933:TBC65933 TKX65933:TKY65933 TUT65933:TUU65933 UEP65933:UEQ65933 UOL65933:UOM65933 UYH65933:UYI65933 VID65933:VIE65933 VRZ65933:VSA65933 WBV65933:WBW65933 WLR65933:WLS65933 WVN65933:WVO65933 F131469:G131469 JB131469:JC131469 SX131469:SY131469 ACT131469:ACU131469 AMP131469:AMQ131469 AWL131469:AWM131469 BGH131469:BGI131469 BQD131469:BQE131469 BZZ131469:CAA131469 CJV131469:CJW131469 CTR131469:CTS131469 DDN131469:DDO131469 DNJ131469:DNK131469 DXF131469:DXG131469 EHB131469:EHC131469 EQX131469:EQY131469 FAT131469:FAU131469 FKP131469:FKQ131469 FUL131469:FUM131469 GEH131469:GEI131469 GOD131469:GOE131469 GXZ131469:GYA131469 HHV131469:HHW131469 HRR131469:HRS131469 IBN131469:IBO131469 ILJ131469:ILK131469 IVF131469:IVG131469 JFB131469:JFC131469 JOX131469:JOY131469 JYT131469:JYU131469 KIP131469:KIQ131469 KSL131469:KSM131469 LCH131469:LCI131469 LMD131469:LME131469 LVZ131469:LWA131469 MFV131469:MFW131469 MPR131469:MPS131469 MZN131469:MZO131469 NJJ131469:NJK131469 NTF131469:NTG131469 ODB131469:ODC131469 OMX131469:OMY131469 OWT131469:OWU131469 PGP131469:PGQ131469 PQL131469:PQM131469 QAH131469:QAI131469 QKD131469:QKE131469 QTZ131469:QUA131469 RDV131469:RDW131469 RNR131469:RNS131469 RXN131469:RXO131469 SHJ131469:SHK131469 SRF131469:SRG131469 TBB131469:TBC131469 TKX131469:TKY131469 TUT131469:TUU131469 UEP131469:UEQ131469 UOL131469:UOM131469 UYH131469:UYI131469 VID131469:VIE131469 VRZ131469:VSA131469 WBV131469:WBW131469 WLR131469:WLS131469 WVN131469:WVO131469 F197005:G197005 JB197005:JC197005 SX197005:SY197005 ACT197005:ACU197005 AMP197005:AMQ197005 AWL197005:AWM197005 BGH197005:BGI197005 BQD197005:BQE197005 BZZ197005:CAA197005 CJV197005:CJW197005 CTR197005:CTS197005 DDN197005:DDO197005 DNJ197005:DNK197005 DXF197005:DXG197005 EHB197005:EHC197005 EQX197005:EQY197005 FAT197005:FAU197005 FKP197005:FKQ197005 FUL197005:FUM197005 GEH197005:GEI197005 GOD197005:GOE197005 GXZ197005:GYA197005 HHV197005:HHW197005 HRR197005:HRS197005 IBN197005:IBO197005 ILJ197005:ILK197005 IVF197005:IVG197005 JFB197005:JFC197005 JOX197005:JOY197005 JYT197005:JYU197005 KIP197005:KIQ197005 KSL197005:KSM197005 LCH197005:LCI197005 LMD197005:LME197005 LVZ197005:LWA197005 MFV197005:MFW197005 MPR197005:MPS197005 MZN197005:MZO197005 NJJ197005:NJK197005 NTF197005:NTG197005 ODB197005:ODC197005 OMX197005:OMY197005 OWT197005:OWU197005 PGP197005:PGQ197005 PQL197005:PQM197005 QAH197005:QAI197005 QKD197005:QKE197005 QTZ197005:QUA197005 RDV197005:RDW197005 RNR197005:RNS197005 RXN197005:RXO197005 SHJ197005:SHK197005 SRF197005:SRG197005 TBB197005:TBC197005 TKX197005:TKY197005 TUT197005:TUU197005 UEP197005:UEQ197005 UOL197005:UOM197005 UYH197005:UYI197005 VID197005:VIE197005 VRZ197005:VSA197005 WBV197005:WBW197005 WLR197005:WLS197005 WVN197005:WVO197005 F262541:G262541 JB262541:JC262541 SX262541:SY262541 ACT262541:ACU262541 AMP262541:AMQ262541 AWL262541:AWM262541 BGH262541:BGI262541 BQD262541:BQE262541 BZZ262541:CAA262541 CJV262541:CJW262541 CTR262541:CTS262541 DDN262541:DDO262541 DNJ262541:DNK262541 DXF262541:DXG262541 EHB262541:EHC262541 EQX262541:EQY262541 FAT262541:FAU262541 FKP262541:FKQ262541 FUL262541:FUM262541 GEH262541:GEI262541 GOD262541:GOE262541 GXZ262541:GYA262541 HHV262541:HHW262541 HRR262541:HRS262541 IBN262541:IBO262541 ILJ262541:ILK262541 IVF262541:IVG262541 JFB262541:JFC262541 JOX262541:JOY262541 JYT262541:JYU262541 KIP262541:KIQ262541 KSL262541:KSM262541 LCH262541:LCI262541 LMD262541:LME262541 LVZ262541:LWA262541 MFV262541:MFW262541 MPR262541:MPS262541 MZN262541:MZO262541 NJJ262541:NJK262541 NTF262541:NTG262541 ODB262541:ODC262541 OMX262541:OMY262541 OWT262541:OWU262541 PGP262541:PGQ262541 PQL262541:PQM262541 QAH262541:QAI262541 QKD262541:QKE262541 QTZ262541:QUA262541 RDV262541:RDW262541 RNR262541:RNS262541 RXN262541:RXO262541 SHJ262541:SHK262541 SRF262541:SRG262541 TBB262541:TBC262541 TKX262541:TKY262541 TUT262541:TUU262541 UEP262541:UEQ262541 UOL262541:UOM262541 UYH262541:UYI262541 VID262541:VIE262541 VRZ262541:VSA262541 WBV262541:WBW262541 WLR262541:WLS262541 WVN262541:WVO262541 F328077:G328077 JB328077:JC328077 SX328077:SY328077 ACT328077:ACU328077 AMP328077:AMQ328077 AWL328077:AWM328077 BGH328077:BGI328077 BQD328077:BQE328077 BZZ328077:CAA328077 CJV328077:CJW328077 CTR328077:CTS328077 DDN328077:DDO328077 DNJ328077:DNK328077 DXF328077:DXG328077 EHB328077:EHC328077 EQX328077:EQY328077 FAT328077:FAU328077 FKP328077:FKQ328077 FUL328077:FUM328077 GEH328077:GEI328077 GOD328077:GOE328077 GXZ328077:GYA328077 HHV328077:HHW328077 HRR328077:HRS328077 IBN328077:IBO328077 ILJ328077:ILK328077 IVF328077:IVG328077 JFB328077:JFC328077 JOX328077:JOY328077 JYT328077:JYU328077 KIP328077:KIQ328077 KSL328077:KSM328077 LCH328077:LCI328077 LMD328077:LME328077 LVZ328077:LWA328077 MFV328077:MFW328077 MPR328077:MPS328077 MZN328077:MZO328077 NJJ328077:NJK328077 NTF328077:NTG328077 ODB328077:ODC328077 OMX328077:OMY328077 OWT328077:OWU328077 PGP328077:PGQ328077 PQL328077:PQM328077 QAH328077:QAI328077 QKD328077:QKE328077 QTZ328077:QUA328077 RDV328077:RDW328077 RNR328077:RNS328077 RXN328077:RXO328077 SHJ328077:SHK328077 SRF328077:SRG328077 TBB328077:TBC328077 TKX328077:TKY328077 TUT328077:TUU328077 UEP328077:UEQ328077 UOL328077:UOM328077 UYH328077:UYI328077 VID328077:VIE328077 VRZ328077:VSA328077 WBV328077:WBW328077 WLR328077:WLS328077 WVN328077:WVO328077 F393613:G393613 JB393613:JC393613 SX393613:SY393613 ACT393613:ACU393613 AMP393613:AMQ393613 AWL393613:AWM393613 BGH393613:BGI393613 BQD393613:BQE393613 BZZ393613:CAA393613 CJV393613:CJW393613 CTR393613:CTS393613 DDN393613:DDO393613 DNJ393613:DNK393613 DXF393613:DXG393613 EHB393613:EHC393613 EQX393613:EQY393613 FAT393613:FAU393613 FKP393613:FKQ393613 FUL393613:FUM393613 GEH393613:GEI393613 GOD393613:GOE393613 GXZ393613:GYA393613 HHV393613:HHW393613 HRR393613:HRS393613 IBN393613:IBO393613 ILJ393613:ILK393613 IVF393613:IVG393613 JFB393613:JFC393613 JOX393613:JOY393613 JYT393613:JYU393613 KIP393613:KIQ393613 KSL393613:KSM393613 LCH393613:LCI393613 LMD393613:LME393613 LVZ393613:LWA393613 MFV393613:MFW393613 MPR393613:MPS393613 MZN393613:MZO393613 NJJ393613:NJK393613 NTF393613:NTG393613 ODB393613:ODC393613 OMX393613:OMY393613 OWT393613:OWU393613 PGP393613:PGQ393613 PQL393613:PQM393613 QAH393613:QAI393613 QKD393613:QKE393613 QTZ393613:QUA393613 RDV393613:RDW393613 RNR393613:RNS393613 RXN393613:RXO393613 SHJ393613:SHK393613 SRF393613:SRG393613 TBB393613:TBC393613 TKX393613:TKY393613 TUT393613:TUU393613 UEP393613:UEQ393613 UOL393613:UOM393613 UYH393613:UYI393613 VID393613:VIE393613 VRZ393613:VSA393613 WBV393613:WBW393613 WLR393613:WLS393613 WVN393613:WVO393613 F459149:G459149 JB459149:JC459149 SX459149:SY459149 ACT459149:ACU459149 AMP459149:AMQ459149 AWL459149:AWM459149 BGH459149:BGI459149 BQD459149:BQE459149 BZZ459149:CAA459149 CJV459149:CJW459149 CTR459149:CTS459149 DDN459149:DDO459149 DNJ459149:DNK459149 DXF459149:DXG459149 EHB459149:EHC459149 EQX459149:EQY459149 FAT459149:FAU459149 FKP459149:FKQ459149 FUL459149:FUM459149 GEH459149:GEI459149 GOD459149:GOE459149 GXZ459149:GYA459149 HHV459149:HHW459149 HRR459149:HRS459149 IBN459149:IBO459149 ILJ459149:ILK459149 IVF459149:IVG459149 JFB459149:JFC459149 JOX459149:JOY459149 JYT459149:JYU459149 KIP459149:KIQ459149 KSL459149:KSM459149 LCH459149:LCI459149 LMD459149:LME459149 LVZ459149:LWA459149 MFV459149:MFW459149 MPR459149:MPS459149 MZN459149:MZO459149 NJJ459149:NJK459149 NTF459149:NTG459149 ODB459149:ODC459149 OMX459149:OMY459149 OWT459149:OWU459149 PGP459149:PGQ459149 PQL459149:PQM459149 QAH459149:QAI459149 QKD459149:QKE459149 QTZ459149:QUA459149 RDV459149:RDW459149 RNR459149:RNS459149 RXN459149:RXO459149 SHJ459149:SHK459149 SRF459149:SRG459149 TBB459149:TBC459149 TKX459149:TKY459149 TUT459149:TUU459149 UEP459149:UEQ459149 UOL459149:UOM459149 UYH459149:UYI459149 VID459149:VIE459149 VRZ459149:VSA459149 WBV459149:WBW459149 WLR459149:WLS459149 WVN459149:WVO459149 F524685:G524685 JB524685:JC524685 SX524685:SY524685 ACT524685:ACU524685 AMP524685:AMQ524685 AWL524685:AWM524685 BGH524685:BGI524685 BQD524685:BQE524685 BZZ524685:CAA524685 CJV524685:CJW524685 CTR524685:CTS524685 DDN524685:DDO524685 DNJ524685:DNK524685 DXF524685:DXG524685 EHB524685:EHC524685 EQX524685:EQY524685 FAT524685:FAU524685 FKP524685:FKQ524685 FUL524685:FUM524685 GEH524685:GEI524685 GOD524685:GOE524685 GXZ524685:GYA524685 HHV524685:HHW524685 HRR524685:HRS524685 IBN524685:IBO524685 ILJ524685:ILK524685 IVF524685:IVG524685 JFB524685:JFC524685 JOX524685:JOY524685 JYT524685:JYU524685 KIP524685:KIQ524685 KSL524685:KSM524685 LCH524685:LCI524685 LMD524685:LME524685 LVZ524685:LWA524685 MFV524685:MFW524685 MPR524685:MPS524685 MZN524685:MZO524685 NJJ524685:NJK524685 NTF524685:NTG524685 ODB524685:ODC524685 OMX524685:OMY524685 OWT524685:OWU524685 PGP524685:PGQ524685 PQL524685:PQM524685 QAH524685:QAI524685 QKD524685:QKE524685 QTZ524685:QUA524685 RDV524685:RDW524685 RNR524685:RNS524685 RXN524685:RXO524685 SHJ524685:SHK524685 SRF524685:SRG524685 TBB524685:TBC524685 TKX524685:TKY524685 TUT524685:TUU524685 UEP524685:UEQ524685 UOL524685:UOM524685 UYH524685:UYI524685 VID524685:VIE524685 VRZ524685:VSA524685 WBV524685:WBW524685 WLR524685:WLS524685 WVN524685:WVO524685 F590221:G590221 JB590221:JC590221 SX590221:SY590221 ACT590221:ACU590221 AMP590221:AMQ590221 AWL590221:AWM590221 BGH590221:BGI590221 BQD590221:BQE590221 BZZ590221:CAA590221 CJV590221:CJW590221 CTR590221:CTS590221 DDN590221:DDO590221 DNJ590221:DNK590221 DXF590221:DXG590221 EHB590221:EHC590221 EQX590221:EQY590221 FAT590221:FAU590221 FKP590221:FKQ590221 FUL590221:FUM590221 GEH590221:GEI590221 GOD590221:GOE590221 GXZ590221:GYA590221 HHV590221:HHW590221 HRR590221:HRS590221 IBN590221:IBO590221 ILJ590221:ILK590221 IVF590221:IVG590221 JFB590221:JFC590221 JOX590221:JOY590221 JYT590221:JYU590221 KIP590221:KIQ590221 KSL590221:KSM590221 LCH590221:LCI590221 LMD590221:LME590221 LVZ590221:LWA590221 MFV590221:MFW590221 MPR590221:MPS590221 MZN590221:MZO590221 NJJ590221:NJK590221 NTF590221:NTG590221 ODB590221:ODC590221 OMX590221:OMY590221 OWT590221:OWU590221 PGP590221:PGQ590221 PQL590221:PQM590221 QAH590221:QAI590221 QKD590221:QKE590221 QTZ590221:QUA590221 RDV590221:RDW590221 RNR590221:RNS590221 RXN590221:RXO590221 SHJ590221:SHK590221 SRF590221:SRG590221 TBB590221:TBC590221 TKX590221:TKY590221 TUT590221:TUU590221 UEP590221:UEQ590221 UOL590221:UOM590221 UYH590221:UYI590221 VID590221:VIE590221 VRZ590221:VSA590221 WBV590221:WBW590221 WLR590221:WLS590221 WVN590221:WVO590221 F655757:G655757 JB655757:JC655757 SX655757:SY655757 ACT655757:ACU655757 AMP655757:AMQ655757 AWL655757:AWM655757 BGH655757:BGI655757 BQD655757:BQE655757 BZZ655757:CAA655757 CJV655757:CJW655757 CTR655757:CTS655757 DDN655757:DDO655757 DNJ655757:DNK655757 DXF655757:DXG655757 EHB655757:EHC655757 EQX655757:EQY655757 FAT655757:FAU655757 FKP655757:FKQ655757 FUL655757:FUM655757 GEH655757:GEI655757 GOD655757:GOE655757 GXZ655757:GYA655757 HHV655757:HHW655757 HRR655757:HRS655757 IBN655757:IBO655757 ILJ655757:ILK655757 IVF655757:IVG655757 JFB655757:JFC655757 JOX655757:JOY655757 JYT655757:JYU655757 KIP655757:KIQ655757 KSL655757:KSM655757 LCH655757:LCI655757 LMD655757:LME655757 LVZ655757:LWA655757 MFV655757:MFW655757 MPR655757:MPS655757 MZN655757:MZO655757 NJJ655757:NJK655757 NTF655757:NTG655757 ODB655757:ODC655757 OMX655757:OMY655757 OWT655757:OWU655757 PGP655757:PGQ655757 PQL655757:PQM655757 QAH655757:QAI655757 QKD655757:QKE655757 QTZ655757:QUA655757 RDV655757:RDW655757 RNR655757:RNS655757 RXN655757:RXO655757 SHJ655757:SHK655757 SRF655757:SRG655757 TBB655757:TBC655757 TKX655757:TKY655757 TUT655757:TUU655757 UEP655757:UEQ655757 UOL655757:UOM655757 UYH655757:UYI655757 VID655757:VIE655757 VRZ655757:VSA655757 WBV655757:WBW655757 WLR655757:WLS655757 WVN655757:WVO655757 F721293:G721293 JB721293:JC721293 SX721293:SY721293 ACT721293:ACU721293 AMP721293:AMQ721293 AWL721293:AWM721293 BGH721293:BGI721293 BQD721293:BQE721293 BZZ721293:CAA721293 CJV721293:CJW721293 CTR721293:CTS721293 DDN721293:DDO721293 DNJ721293:DNK721293 DXF721293:DXG721293 EHB721293:EHC721293 EQX721293:EQY721293 FAT721293:FAU721293 FKP721293:FKQ721293 FUL721293:FUM721293 GEH721293:GEI721293 GOD721293:GOE721293 GXZ721293:GYA721293 HHV721293:HHW721293 HRR721293:HRS721293 IBN721293:IBO721293 ILJ721293:ILK721293 IVF721293:IVG721293 JFB721293:JFC721293 JOX721293:JOY721293 JYT721293:JYU721293 KIP721293:KIQ721293 KSL721293:KSM721293 LCH721293:LCI721293 LMD721293:LME721293 LVZ721293:LWA721293 MFV721293:MFW721293 MPR721293:MPS721293 MZN721293:MZO721293 NJJ721293:NJK721293 NTF721293:NTG721293 ODB721293:ODC721293 OMX721293:OMY721293 OWT721293:OWU721293 PGP721293:PGQ721293 PQL721293:PQM721293 QAH721293:QAI721293 QKD721293:QKE721293 QTZ721293:QUA721293 RDV721293:RDW721293 RNR721293:RNS721293 RXN721293:RXO721293 SHJ721293:SHK721293 SRF721293:SRG721293 TBB721293:TBC721293 TKX721293:TKY721293 TUT721293:TUU721293 UEP721293:UEQ721293 UOL721293:UOM721293 UYH721293:UYI721293 VID721293:VIE721293 VRZ721293:VSA721293 WBV721293:WBW721293 WLR721293:WLS721293 WVN721293:WVO721293 F786829:G786829 JB786829:JC786829 SX786829:SY786829 ACT786829:ACU786829 AMP786829:AMQ786829 AWL786829:AWM786829 BGH786829:BGI786829 BQD786829:BQE786829 BZZ786829:CAA786829 CJV786829:CJW786829 CTR786829:CTS786829 DDN786829:DDO786829 DNJ786829:DNK786829 DXF786829:DXG786829 EHB786829:EHC786829 EQX786829:EQY786829 FAT786829:FAU786829 FKP786829:FKQ786829 FUL786829:FUM786829 GEH786829:GEI786829 GOD786829:GOE786829 GXZ786829:GYA786829 HHV786829:HHW786829 HRR786829:HRS786829 IBN786829:IBO786829 ILJ786829:ILK786829 IVF786829:IVG786829 JFB786829:JFC786829 JOX786829:JOY786829 JYT786829:JYU786829 KIP786829:KIQ786829 KSL786829:KSM786829 LCH786829:LCI786829 LMD786829:LME786829 LVZ786829:LWA786829 MFV786829:MFW786829 MPR786829:MPS786829 MZN786829:MZO786829 NJJ786829:NJK786829 NTF786829:NTG786829 ODB786829:ODC786829 OMX786829:OMY786829 OWT786829:OWU786829 PGP786829:PGQ786829 PQL786829:PQM786829 QAH786829:QAI786829 QKD786829:QKE786829 QTZ786829:QUA786829 RDV786829:RDW786829 RNR786829:RNS786829 RXN786829:RXO786829 SHJ786829:SHK786829 SRF786829:SRG786829 TBB786829:TBC786829 TKX786829:TKY786829 TUT786829:TUU786829 UEP786829:UEQ786829 UOL786829:UOM786829 UYH786829:UYI786829 VID786829:VIE786829 VRZ786829:VSA786829 WBV786829:WBW786829 WLR786829:WLS786829 WVN786829:WVO786829 F852365:G852365 JB852365:JC852365 SX852365:SY852365 ACT852365:ACU852365 AMP852365:AMQ852365 AWL852365:AWM852365 BGH852365:BGI852365 BQD852365:BQE852365 BZZ852365:CAA852365 CJV852365:CJW852365 CTR852365:CTS852365 DDN852365:DDO852365 DNJ852365:DNK852365 DXF852365:DXG852365 EHB852365:EHC852365 EQX852365:EQY852365 FAT852365:FAU852365 FKP852365:FKQ852365 FUL852365:FUM852365 GEH852365:GEI852365 GOD852365:GOE852365 GXZ852365:GYA852365 HHV852365:HHW852365 HRR852365:HRS852365 IBN852365:IBO852365 ILJ852365:ILK852365 IVF852365:IVG852365 JFB852365:JFC852365 JOX852365:JOY852365 JYT852365:JYU852365 KIP852365:KIQ852365 KSL852365:KSM852365 LCH852365:LCI852365 LMD852365:LME852365 LVZ852365:LWA852365 MFV852365:MFW852365 MPR852365:MPS852365 MZN852365:MZO852365 NJJ852365:NJK852365 NTF852365:NTG852365 ODB852365:ODC852365 OMX852365:OMY852365 OWT852365:OWU852365 PGP852365:PGQ852365 PQL852365:PQM852365 QAH852365:QAI852365 QKD852365:QKE852365 QTZ852365:QUA852365 RDV852365:RDW852365 RNR852365:RNS852365 RXN852365:RXO852365 SHJ852365:SHK852365 SRF852365:SRG852365 TBB852365:TBC852365 TKX852365:TKY852365 TUT852365:TUU852365 UEP852365:UEQ852365 UOL852365:UOM852365 UYH852365:UYI852365 VID852365:VIE852365 VRZ852365:VSA852365 WBV852365:WBW852365 WLR852365:WLS852365 WVN852365:WVO852365 F917901:G917901 JB917901:JC917901 SX917901:SY917901 ACT917901:ACU917901 AMP917901:AMQ917901 AWL917901:AWM917901 BGH917901:BGI917901 BQD917901:BQE917901 BZZ917901:CAA917901 CJV917901:CJW917901 CTR917901:CTS917901 DDN917901:DDO917901 DNJ917901:DNK917901 DXF917901:DXG917901 EHB917901:EHC917901 EQX917901:EQY917901 FAT917901:FAU917901 FKP917901:FKQ917901 FUL917901:FUM917901 GEH917901:GEI917901 GOD917901:GOE917901 GXZ917901:GYA917901 HHV917901:HHW917901 HRR917901:HRS917901 IBN917901:IBO917901 ILJ917901:ILK917901 IVF917901:IVG917901 JFB917901:JFC917901 JOX917901:JOY917901 JYT917901:JYU917901 KIP917901:KIQ917901 KSL917901:KSM917901 LCH917901:LCI917901 LMD917901:LME917901 LVZ917901:LWA917901 MFV917901:MFW917901 MPR917901:MPS917901 MZN917901:MZO917901 NJJ917901:NJK917901 NTF917901:NTG917901 ODB917901:ODC917901 OMX917901:OMY917901 OWT917901:OWU917901 PGP917901:PGQ917901 PQL917901:PQM917901 QAH917901:QAI917901 QKD917901:QKE917901 QTZ917901:QUA917901 RDV917901:RDW917901 RNR917901:RNS917901 RXN917901:RXO917901 SHJ917901:SHK917901 SRF917901:SRG917901 TBB917901:TBC917901 TKX917901:TKY917901 TUT917901:TUU917901 UEP917901:UEQ917901 UOL917901:UOM917901 UYH917901:UYI917901 VID917901:VIE917901 VRZ917901:VSA917901 WBV917901:WBW917901 WLR917901:WLS917901 WVN917901:WVO917901 F983437:G983437 JB983437:JC983437 SX983437:SY983437 ACT983437:ACU983437 AMP983437:AMQ983437 AWL983437:AWM983437 BGH983437:BGI983437 BQD983437:BQE983437 BZZ983437:CAA983437 CJV983437:CJW983437 CTR983437:CTS983437 DDN983437:DDO983437 DNJ983437:DNK983437 DXF983437:DXG983437 EHB983437:EHC983437 EQX983437:EQY983437 FAT983437:FAU983437 FKP983437:FKQ983437 FUL983437:FUM983437 GEH983437:GEI983437 GOD983437:GOE983437 GXZ983437:GYA983437 HHV983437:HHW983437 HRR983437:HRS983437 IBN983437:IBO983437 ILJ983437:ILK983437 IVF983437:IVG983437 JFB983437:JFC983437 JOX983437:JOY983437 JYT983437:JYU983437 KIP983437:KIQ983437 KSL983437:KSM983437 LCH983437:LCI983437 LMD983437:LME983437 LVZ983437:LWA983437 MFV983437:MFW983437 MPR983437:MPS983437 MZN983437:MZO983437 NJJ983437:NJK983437 NTF983437:NTG983437 ODB983437:ODC983437 OMX983437:OMY983437 OWT983437:OWU983437 PGP983437:PGQ983437 PQL983437:PQM983437 QAH983437:QAI983437 QKD983437:QKE983437 QTZ983437:QUA983437 RDV983437:RDW983437 RNR983437:RNS983437 RXN983437:RXO983437 SHJ983437:SHK983437 SRF983437:SRG983437 TBB983437:TBC983437 TKX983437:TKY983437 TUT983437:TUU983437 UEP983437:UEQ983437 UOL983437:UOM983437 UYH983437:UYI983437 VID983437:VIE983437 VRZ983437:VSA983437 WBV983437:WBW983437 WLR983437:WLS983437 WVN983437:WVO983437 F355:G357 JB355:JC357 SX355:SY357 ACT355:ACU357 AMP355:AMQ357 AWL355:AWM357 BGH355:BGI357 BQD355:BQE357 BZZ355:CAA357 CJV355:CJW357 CTR355:CTS357 DDN355:DDO357 DNJ355:DNK357 DXF355:DXG357 EHB355:EHC357 EQX355:EQY357 FAT355:FAU357 FKP355:FKQ357 FUL355:FUM357 GEH355:GEI357 GOD355:GOE357 GXZ355:GYA357 HHV355:HHW357 HRR355:HRS357 IBN355:IBO357 ILJ355:ILK357 IVF355:IVG357 JFB355:JFC357 JOX355:JOY357 JYT355:JYU357 KIP355:KIQ357 KSL355:KSM357 LCH355:LCI357 LMD355:LME357 LVZ355:LWA357 MFV355:MFW357 MPR355:MPS357 MZN355:MZO357 NJJ355:NJK357 NTF355:NTG357 ODB355:ODC357 OMX355:OMY357 OWT355:OWU357 PGP355:PGQ357 PQL355:PQM357 QAH355:QAI357 QKD355:QKE357 QTZ355:QUA357 RDV355:RDW357 RNR355:RNS357 RXN355:RXO357 SHJ355:SHK357 SRF355:SRG357 TBB355:TBC357 TKX355:TKY357 TUT355:TUU357 UEP355:UEQ357 UOL355:UOM357 UYH355:UYI357 VID355:VIE357 VRZ355:VSA357 WBV355:WBW357 WLR355:WLS357 WVN355:WVO357 F65935:G65937 JB65935:JC65937 SX65935:SY65937 ACT65935:ACU65937 AMP65935:AMQ65937 AWL65935:AWM65937 BGH65935:BGI65937 BQD65935:BQE65937 BZZ65935:CAA65937 CJV65935:CJW65937 CTR65935:CTS65937 DDN65935:DDO65937 DNJ65935:DNK65937 DXF65935:DXG65937 EHB65935:EHC65937 EQX65935:EQY65937 FAT65935:FAU65937 FKP65935:FKQ65937 FUL65935:FUM65937 GEH65935:GEI65937 GOD65935:GOE65937 GXZ65935:GYA65937 HHV65935:HHW65937 HRR65935:HRS65937 IBN65935:IBO65937 ILJ65935:ILK65937 IVF65935:IVG65937 JFB65935:JFC65937 JOX65935:JOY65937 JYT65935:JYU65937 KIP65935:KIQ65937 KSL65935:KSM65937 LCH65935:LCI65937 LMD65935:LME65937 LVZ65935:LWA65937 MFV65935:MFW65937 MPR65935:MPS65937 MZN65935:MZO65937 NJJ65935:NJK65937 NTF65935:NTG65937 ODB65935:ODC65937 OMX65935:OMY65937 OWT65935:OWU65937 PGP65935:PGQ65937 PQL65935:PQM65937 QAH65935:QAI65937 QKD65935:QKE65937 QTZ65935:QUA65937 RDV65935:RDW65937 RNR65935:RNS65937 RXN65935:RXO65937 SHJ65935:SHK65937 SRF65935:SRG65937 TBB65935:TBC65937 TKX65935:TKY65937 TUT65935:TUU65937 UEP65935:UEQ65937 UOL65935:UOM65937 UYH65935:UYI65937 VID65935:VIE65937 VRZ65935:VSA65937 WBV65935:WBW65937 WLR65935:WLS65937 WVN65935:WVO65937 F131471:G131473 JB131471:JC131473 SX131471:SY131473 ACT131471:ACU131473 AMP131471:AMQ131473 AWL131471:AWM131473 BGH131471:BGI131473 BQD131471:BQE131473 BZZ131471:CAA131473 CJV131471:CJW131473 CTR131471:CTS131473 DDN131471:DDO131473 DNJ131471:DNK131473 DXF131471:DXG131473 EHB131471:EHC131473 EQX131471:EQY131473 FAT131471:FAU131473 FKP131471:FKQ131473 FUL131471:FUM131473 GEH131471:GEI131473 GOD131471:GOE131473 GXZ131471:GYA131473 HHV131471:HHW131473 HRR131471:HRS131473 IBN131471:IBO131473 ILJ131471:ILK131473 IVF131471:IVG131473 JFB131471:JFC131473 JOX131471:JOY131473 JYT131471:JYU131473 KIP131471:KIQ131473 KSL131471:KSM131473 LCH131471:LCI131473 LMD131471:LME131473 LVZ131471:LWA131473 MFV131471:MFW131473 MPR131471:MPS131473 MZN131471:MZO131473 NJJ131471:NJK131473 NTF131471:NTG131473 ODB131471:ODC131473 OMX131471:OMY131473 OWT131471:OWU131473 PGP131471:PGQ131473 PQL131471:PQM131473 QAH131471:QAI131473 QKD131471:QKE131473 QTZ131471:QUA131473 RDV131471:RDW131473 RNR131471:RNS131473 RXN131471:RXO131473 SHJ131471:SHK131473 SRF131471:SRG131473 TBB131471:TBC131473 TKX131471:TKY131473 TUT131471:TUU131473 UEP131471:UEQ131473 UOL131471:UOM131473 UYH131471:UYI131473 VID131471:VIE131473 VRZ131471:VSA131473 WBV131471:WBW131473 WLR131471:WLS131473 WVN131471:WVO131473 F197007:G197009 JB197007:JC197009 SX197007:SY197009 ACT197007:ACU197009 AMP197007:AMQ197009 AWL197007:AWM197009 BGH197007:BGI197009 BQD197007:BQE197009 BZZ197007:CAA197009 CJV197007:CJW197009 CTR197007:CTS197009 DDN197007:DDO197009 DNJ197007:DNK197009 DXF197007:DXG197009 EHB197007:EHC197009 EQX197007:EQY197009 FAT197007:FAU197009 FKP197007:FKQ197009 FUL197007:FUM197009 GEH197007:GEI197009 GOD197007:GOE197009 GXZ197007:GYA197009 HHV197007:HHW197009 HRR197007:HRS197009 IBN197007:IBO197009 ILJ197007:ILK197009 IVF197007:IVG197009 JFB197007:JFC197009 JOX197007:JOY197009 JYT197007:JYU197009 KIP197007:KIQ197009 KSL197007:KSM197009 LCH197007:LCI197009 LMD197007:LME197009 LVZ197007:LWA197009 MFV197007:MFW197009 MPR197007:MPS197009 MZN197007:MZO197009 NJJ197007:NJK197009 NTF197007:NTG197009 ODB197007:ODC197009 OMX197007:OMY197009 OWT197007:OWU197009 PGP197007:PGQ197009 PQL197007:PQM197009 QAH197007:QAI197009 QKD197007:QKE197009 QTZ197007:QUA197009 RDV197007:RDW197009 RNR197007:RNS197009 RXN197007:RXO197009 SHJ197007:SHK197009 SRF197007:SRG197009 TBB197007:TBC197009 TKX197007:TKY197009 TUT197007:TUU197009 UEP197007:UEQ197009 UOL197007:UOM197009 UYH197007:UYI197009 VID197007:VIE197009 VRZ197007:VSA197009 WBV197007:WBW197009 WLR197007:WLS197009 WVN197007:WVO197009 F262543:G262545 JB262543:JC262545 SX262543:SY262545 ACT262543:ACU262545 AMP262543:AMQ262545 AWL262543:AWM262545 BGH262543:BGI262545 BQD262543:BQE262545 BZZ262543:CAA262545 CJV262543:CJW262545 CTR262543:CTS262545 DDN262543:DDO262545 DNJ262543:DNK262545 DXF262543:DXG262545 EHB262543:EHC262545 EQX262543:EQY262545 FAT262543:FAU262545 FKP262543:FKQ262545 FUL262543:FUM262545 GEH262543:GEI262545 GOD262543:GOE262545 GXZ262543:GYA262545 HHV262543:HHW262545 HRR262543:HRS262545 IBN262543:IBO262545 ILJ262543:ILK262545 IVF262543:IVG262545 JFB262543:JFC262545 JOX262543:JOY262545 JYT262543:JYU262545 KIP262543:KIQ262545 KSL262543:KSM262545 LCH262543:LCI262545 LMD262543:LME262545 LVZ262543:LWA262545 MFV262543:MFW262545 MPR262543:MPS262545 MZN262543:MZO262545 NJJ262543:NJK262545 NTF262543:NTG262545 ODB262543:ODC262545 OMX262543:OMY262545 OWT262543:OWU262545 PGP262543:PGQ262545 PQL262543:PQM262545 QAH262543:QAI262545 QKD262543:QKE262545 QTZ262543:QUA262545 RDV262543:RDW262545 RNR262543:RNS262545 RXN262543:RXO262545 SHJ262543:SHK262545 SRF262543:SRG262545 TBB262543:TBC262545 TKX262543:TKY262545 TUT262543:TUU262545 UEP262543:UEQ262545 UOL262543:UOM262545 UYH262543:UYI262545 VID262543:VIE262545 VRZ262543:VSA262545 WBV262543:WBW262545 WLR262543:WLS262545 WVN262543:WVO262545 F328079:G328081 JB328079:JC328081 SX328079:SY328081 ACT328079:ACU328081 AMP328079:AMQ328081 AWL328079:AWM328081 BGH328079:BGI328081 BQD328079:BQE328081 BZZ328079:CAA328081 CJV328079:CJW328081 CTR328079:CTS328081 DDN328079:DDO328081 DNJ328079:DNK328081 DXF328079:DXG328081 EHB328079:EHC328081 EQX328079:EQY328081 FAT328079:FAU328081 FKP328079:FKQ328081 FUL328079:FUM328081 GEH328079:GEI328081 GOD328079:GOE328081 GXZ328079:GYA328081 HHV328079:HHW328081 HRR328079:HRS328081 IBN328079:IBO328081 ILJ328079:ILK328081 IVF328079:IVG328081 JFB328079:JFC328081 JOX328079:JOY328081 JYT328079:JYU328081 KIP328079:KIQ328081 KSL328079:KSM328081 LCH328079:LCI328081 LMD328079:LME328081 LVZ328079:LWA328081 MFV328079:MFW328081 MPR328079:MPS328081 MZN328079:MZO328081 NJJ328079:NJK328081 NTF328079:NTG328081 ODB328079:ODC328081 OMX328079:OMY328081 OWT328079:OWU328081 PGP328079:PGQ328081 PQL328079:PQM328081 QAH328079:QAI328081 QKD328079:QKE328081 QTZ328079:QUA328081 RDV328079:RDW328081 RNR328079:RNS328081 RXN328079:RXO328081 SHJ328079:SHK328081 SRF328079:SRG328081 TBB328079:TBC328081 TKX328079:TKY328081 TUT328079:TUU328081 UEP328079:UEQ328081 UOL328079:UOM328081 UYH328079:UYI328081 VID328079:VIE328081 VRZ328079:VSA328081 WBV328079:WBW328081 WLR328079:WLS328081 WVN328079:WVO328081 F393615:G393617 JB393615:JC393617 SX393615:SY393617 ACT393615:ACU393617 AMP393615:AMQ393617 AWL393615:AWM393617 BGH393615:BGI393617 BQD393615:BQE393617 BZZ393615:CAA393617 CJV393615:CJW393617 CTR393615:CTS393617 DDN393615:DDO393617 DNJ393615:DNK393617 DXF393615:DXG393617 EHB393615:EHC393617 EQX393615:EQY393617 FAT393615:FAU393617 FKP393615:FKQ393617 FUL393615:FUM393617 GEH393615:GEI393617 GOD393615:GOE393617 GXZ393615:GYA393617 HHV393615:HHW393617 HRR393615:HRS393617 IBN393615:IBO393617 ILJ393615:ILK393617 IVF393615:IVG393617 JFB393615:JFC393617 JOX393615:JOY393617 JYT393615:JYU393617 KIP393615:KIQ393617 KSL393615:KSM393617 LCH393615:LCI393617 LMD393615:LME393617 LVZ393615:LWA393617 MFV393615:MFW393617 MPR393615:MPS393617 MZN393615:MZO393617 NJJ393615:NJK393617 NTF393615:NTG393617 ODB393615:ODC393617 OMX393615:OMY393617 OWT393615:OWU393617 PGP393615:PGQ393617 PQL393615:PQM393617 QAH393615:QAI393617 QKD393615:QKE393617 QTZ393615:QUA393617 RDV393615:RDW393617 RNR393615:RNS393617 RXN393615:RXO393617 SHJ393615:SHK393617 SRF393615:SRG393617 TBB393615:TBC393617 TKX393615:TKY393617 TUT393615:TUU393617 UEP393615:UEQ393617 UOL393615:UOM393617 UYH393615:UYI393617 VID393615:VIE393617 VRZ393615:VSA393617 WBV393615:WBW393617 WLR393615:WLS393617 WVN393615:WVO393617 F459151:G459153 JB459151:JC459153 SX459151:SY459153 ACT459151:ACU459153 AMP459151:AMQ459153 AWL459151:AWM459153 BGH459151:BGI459153 BQD459151:BQE459153 BZZ459151:CAA459153 CJV459151:CJW459153 CTR459151:CTS459153 DDN459151:DDO459153 DNJ459151:DNK459153 DXF459151:DXG459153 EHB459151:EHC459153 EQX459151:EQY459153 FAT459151:FAU459153 FKP459151:FKQ459153 FUL459151:FUM459153 GEH459151:GEI459153 GOD459151:GOE459153 GXZ459151:GYA459153 HHV459151:HHW459153 HRR459151:HRS459153 IBN459151:IBO459153 ILJ459151:ILK459153 IVF459151:IVG459153 JFB459151:JFC459153 JOX459151:JOY459153 JYT459151:JYU459153 KIP459151:KIQ459153 KSL459151:KSM459153 LCH459151:LCI459153 LMD459151:LME459153 LVZ459151:LWA459153 MFV459151:MFW459153 MPR459151:MPS459153 MZN459151:MZO459153 NJJ459151:NJK459153 NTF459151:NTG459153 ODB459151:ODC459153 OMX459151:OMY459153 OWT459151:OWU459153 PGP459151:PGQ459153 PQL459151:PQM459153 QAH459151:QAI459153 QKD459151:QKE459153 QTZ459151:QUA459153 RDV459151:RDW459153 RNR459151:RNS459153 RXN459151:RXO459153 SHJ459151:SHK459153 SRF459151:SRG459153 TBB459151:TBC459153 TKX459151:TKY459153 TUT459151:TUU459153 UEP459151:UEQ459153 UOL459151:UOM459153 UYH459151:UYI459153 VID459151:VIE459153 VRZ459151:VSA459153 WBV459151:WBW459153 WLR459151:WLS459153 WVN459151:WVO459153 F524687:G524689 JB524687:JC524689 SX524687:SY524689 ACT524687:ACU524689 AMP524687:AMQ524689 AWL524687:AWM524689 BGH524687:BGI524689 BQD524687:BQE524689 BZZ524687:CAA524689 CJV524687:CJW524689 CTR524687:CTS524689 DDN524687:DDO524689 DNJ524687:DNK524689 DXF524687:DXG524689 EHB524687:EHC524689 EQX524687:EQY524689 FAT524687:FAU524689 FKP524687:FKQ524689 FUL524687:FUM524689 GEH524687:GEI524689 GOD524687:GOE524689 GXZ524687:GYA524689 HHV524687:HHW524689 HRR524687:HRS524689 IBN524687:IBO524689 ILJ524687:ILK524689 IVF524687:IVG524689 JFB524687:JFC524689 JOX524687:JOY524689 JYT524687:JYU524689 KIP524687:KIQ524689 KSL524687:KSM524689 LCH524687:LCI524689 LMD524687:LME524689 LVZ524687:LWA524689 MFV524687:MFW524689 MPR524687:MPS524689 MZN524687:MZO524689 NJJ524687:NJK524689 NTF524687:NTG524689 ODB524687:ODC524689 OMX524687:OMY524689 OWT524687:OWU524689 PGP524687:PGQ524689 PQL524687:PQM524689 QAH524687:QAI524689 QKD524687:QKE524689 QTZ524687:QUA524689 RDV524687:RDW524689 RNR524687:RNS524689 RXN524687:RXO524689 SHJ524687:SHK524689 SRF524687:SRG524689 TBB524687:TBC524689 TKX524687:TKY524689 TUT524687:TUU524689 UEP524687:UEQ524689 UOL524687:UOM524689 UYH524687:UYI524689 VID524687:VIE524689 VRZ524687:VSA524689 WBV524687:WBW524689 WLR524687:WLS524689 WVN524687:WVO524689 F590223:G590225 JB590223:JC590225 SX590223:SY590225 ACT590223:ACU590225 AMP590223:AMQ590225 AWL590223:AWM590225 BGH590223:BGI590225 BQD590223:BQE590225 BZZ590223:CAA590225 CJV590223:CJW590225 CTR590223:CTS590225 DDN590223:DDO590225 DNJ590223:DNK590225 DXF590223:DXG590225 EHB590223:EHC590225 EQX590223:EQY590225 FAT590223:FAU590225 FKP590223:FKQ590225 FUL590223:FUM590225 GEH590223:GEI590225 GOD590223:GOE590225 GXZ590223:GYA590225 HHV590223:HHW590225 HRR590223:HRS590225 IBN590223:IBO590225 ILJ590223:ILK590225 IVF590223:IVG590225 JFB590223:JFC590225 JOX590223:JOY590225 JYT590223:JYU590225 KIP590223:KIQ590225 KSL590223:KSM590225 LCH590223:LCI590225 LMD590223:LME590225 LVZ590223:LWA590225 MFV590223:MFW590225 MPR590223:MPS590225 MZN590223:MZO590225 NJJ590223:NJK590225 NTF590223:NTG590225 ODB590223:ODC590225 OMX590223:OMY590225 OWT590223:OWU590225 PGP590223:PGQ590225 PQL590223:PQM590225 QAH590223:QAI590225 QKD590223:QKE590225 QTZ590223:QUA590225 RDV590223:RDW590225 RNR590223:RNS590225 RXN590223:RXO590225 SHJ590223:SHK590225 SRF590223:SRG590225 TBB590223:TBC590225 TKX590223:TKY590225 TUT590223:TUU590225 UEP590223:UEQ590225 UOL590223:UOM590225 UYH590223:UYI590225 VID590223:VIE590225 VRZ590223:VSA590225 WBV590223:WBW590225 WLR590223:WLS590225 WVN590223:WVO590225 F655759:G655761 JB655759:JC655761 SX655759:SY655761 ACT655759:ACU655761 AMP655759:AMQ655761 AWL655759:AWM655761 BGH655759:BGI655761 BQD655759:BQE655761 BZZ655759:CAA655761 CJV655759:CJW655761 CTR655759:CTS655761 DDN655759:DDO655761 DNJ655759:DNK655761 DXF655759:DXG655761 EHB655759:EHC655761 EQX655759:EQY655761 FAT655759:FAU655761 FKP655759:FKQ655761 FUL655759:FUM655761 GEH655759:GEI655761 GOD655759:GOE655761 GXZ655759:GYA655761 HHV655759:HHW655761 HRR655759:HRS655761 IBN655759:IBO655761 ILJ655759:ILK655761 IVF655759:IVG655761 JFB655759:JFC655761 JOX655759:JOY655761 JYT655759:JYU655761 KIP655759:KIQ655761 KSL655759:KSM655761 LCH655759:LCI655761 LMD655759:LME655761 LVZ655759:LWA655761 MFV655759:MFW655761 MPR655759:MPS655761 MZN655759:MZO655761 NJJ655759:NJK655761 NTF655759:NTG655761 ODB655759:ODC655761 OMX655759:OMY655761 OWT655759:OWU655761 PGP655759:PGQ655761 PQL655759:PQM655761 QAH655759:QAI655761 QKD655759:QKE655761 QTZ655759:QUA655761 RDV655759:RDW655761 RNR655759:RNS655761 RXN655759:RXO655761 SHJ655759:SHK655761 SRF655759:SRG655761 TBB655759:TBC655761 TKX655759:TKY655761 TUT655759:TUU655761 UEP655759:UEQ655761 UOL655759:UOM655761 UYH655759:UYI655761 VID655759:VIE655761 VRZ655759:VSA655761 WBV655759:WBW655761 WLR655759:WLS655761 WVN655759:WVO655761 F721295:G721297 JB721295:JC721297 SX721295:SY721297 ACT721295:ACU721297 AMP721295:AMQ721297 AWL721295:AWM721297 BGH721295:BGI721297 BQD721295:BQE721297 BZZ721295:CAA721297 CJV721295:CJW721297 CTR721295:CTS721297 DDN721295:DDO721297 DNJ721295:DNK721297 DXF721295:DXG721297 EHB721295:EHC721297 EQX721295:EQY721297 FAT721295:FAU721297 FKP721295:FKQ721297 FUL721295:FUM721297 GEH721295:GEI721297 GOD721295:GOE721297 GXZ721295:GYA721297 HHV721295:HHW721297 HRR721295:HRS721297 IBN721295:IBO721297 ILJ721295:ILK721297 IVF721295:IVG721297 JFB721295:JFC721297 JOX721295:JOY721297 JYT721295:JYU721297 KIP721295:KIQ721297 KSL721295:KSM721297 LCH721295:LCI721297 LMD721295:LME721297 LVZ721295:LWA721297 MFV721295:MFW721297 MPR721295:MPS721297 MZN721295:MZO721297 NJJ721295:NJK721297 NTF721295:NTG721297 ODB721295:ODC721297 OMX721295:OMY721297 OWT721295:OWU721297 PGP721295:PGQ721297 PQL721295:PQM721297 QAH721295:QAI721297 QKD721295:QKE721297 QTZ721295:QUA721297 RDV721295:RDW721297 RNR721295:RNS721297 RXN721295:RXO721297 SHJ721295:SHK721297 SRF721295:SRG721297 TBB721295:TBC721297 TKX721295:TKY721297 TUT721295:TUU721297 UEP721295:UEQ721297 UOL721295:UOM721297 UYH721295:UYI721297 VID721295:VIE721297 VRZ721295:VSA721297 WBV721295:WBW721297 WLR721295:WLS721297 WVN721295:WVO721297 F786831:G786833 JB786831:JC786833 SX786831:SY786833 ACT786831:ACU786833 AMP786831:AMQ786833 AWL786831:AWM786833 BGH786831:BGI786833 BQD786831:BQE786833 BZZ786831:CAA786833 CJV786831:CJW786833 CTR786831:CTS786833 DDN786831:DDO786833 DNJ786831:DNK786833 DXF786831:DXG786833 EHB786831:EHC786833 EQX786831:EQY786833 FAT786831:FAU786833 FKP786831:FKQ786833 FUL786831:FUM786833 GEH786831:GEI786833 GOD786831:GOE786833 GXZ786831:GYA786833 HHV786831:HHW786833 HRR786831:HRS786833 IBN786831:IBO786833 ILJ786831:ILK786833 IVF786831:IVG786833 JFB786831:JFC786833 JOX786831:JOY786833 JYT786831:JYU786833 KIP786831:KIQ786833 KSL786831:KSM786833 LCH786831:LCI786833 LMD786831:LME786833 LVZ786831:LWA786833 MFV786831:MFW786833 MPR786831:MPS786833 MZN786831:MZO786833 NJJ786831:NJK786833 NTF786831:NTG786833 ODB786831:ODC786833 OMX786831:OMY786833 OWT786831:OWU786833 PGP786831:PGQ786833 PQL786831:PQM786833 QAH786831:QAI786833 QKD786831:QKE786833 QTZ786831:QUA786833 RDV786831:RDW786833 RNR786831:RNS786833 RXN786831:RXO786833 SHJ786831:SHK786833 SRF786831:SRG786833 TBB786831:TBC786833 TKX786831:TKY786833 TUT786831:TUU786833 UEP786831:UEQ786833 UOL786831:UOM786833 UYH786831:UYI786833 VID786831:VIE786833 VRZ786831:VSA786833 WBV786831:WBW786833 WLR786831:WLS786833 WVN786831:WVO786833 F852367:G852369 JB852367:JC852369 SX852367:SY852369 ACT852367:ACU852369 AMP852367:AMQ852369 AWL852367:AWM852369 BGH852367:BGI852369 BQD852367:BQE852369 BZZ852367:CAA852369 CJV852367:CJW852369 CTR852367:CTS852369 DDN852367:DDO852369 DNJ852367:DNK852369 DXF852367:DXG852369 EHB852367:EHC852369 EQX852367:EQY852369 FAT852367:FAU852369 FKP852367:FKQ852369 FUL852367:FUM852369 GEH852367:GEI852369 GOD852367:GOE852369 GXZ852367:GYA852369 HHV852367:HHW852369 HRR852367:HRS852369 IBN852367:IBO852369 ILJ852367:ILK852369 IVF852367:IVG852369 JFB852367:JFC852369 JOX852367:JOY852369 JYT852367:JYU852369 KIP852367:KIQ852369 KSL852367:KSM852369 LCH852367:LCI852369 LMD852367:LME852369 LVZ852367:LWA852369 MFV852367:MFW852369 MPR852367:MPS852369 MZN852367:MZO852369 NJJ852367:NJK852369 NTF852367:NTG852369 ODB852367:ODC852369 OMX852367:OMY852369 OWT852367:OWU852369 PGP852367:PGQ852369 PQL852367:PQM852369 QAH852367:QAI852369 QKD852367:QKE852369 QTZ852367:QUA852369 RDV852367:RDW852369 RNR852367:RNS852369 RXN852367:RXO852369 SHJ852367:SHK852369 SRF852367:SRG852369 TBB852367:TBC852369 TKX852367:TKY852369 TUT852367:TUU852369 UEP852367:UEQ852369 UOL852367:UOM852369 UYH852367:UYI852369 VID852367:VIE852369 VRZ852367:VSA852369 WBV852367:WBW852369 WLR852367:WLS852369 WVN852367:WVO852369 F917903:G917905 JB917903:JC917905 SX917903:SY917905 ACT917903:ACU917905 AMP917903:AMQ917905 AWL917903:AWM917905 BGH917903:BGI917905 BQD917903:BQE917905 BZZ917903:CAA917905 CJV917903:CJW917905 CTR917903:CTS917905 DDN917903:DDO917905 DNJ917903:DNK917905 DXF917903:DXG917905 EHB917903:EHC917905 EQX917903:EQY917905 FAT917903:FAU917905 FKP917903:FKQ917905 FUL917903:FUM917905 GEH917903:GEI917905 GOD917903:GOE917905 GXZ917903:GYA917905 HHV917903:HHW917905 HRR917903:HRS917905 IBN917903:IBO917905 ILJ917903:ILK917905 IVF917903:IVG917905 JFB917903:JFC917905 JOX917903:JOY917905 JYT917903:JYU917905 KIP917903:KIQ917905 KSL917903:KSM917905 LCH917903:LCI917905 LMD917903:LME917905 LVZ917903:LWA917905 MFV917903:MFW917905 MPR917903:MPS917905 MZN917903:MZO917905 NJJ917903:NJK917905 NTF917903:NTG917905 ODB917903:ODC917905 OMX917903:OMY917905 OWT917903:OWU917905 PGP917903:PGQ917905 PQL917903:PQM917905 QAH917903:QAI917905 QKD917903:QKE917905 QTZ917903:QUA917905 RDV917903:RDW917905 RNR917903:RNS917905 RXN917903:RXO917905 SHJ917903:SHK917905 SRF917903:SRG917905 TBB917903:TBC917905 TKX917903:TKY917905 TUT917903:TUU917905 UEP917903:UEQ917905 UOL917903:UOM917905 UYH917903:UYI917905 VID917903:VIE917905 VRZ917903:VSA917905 WBV917903:WBW917905 WLR917903:WLS917905 WVN917903:WVO917905 F983439:G983441 JB983439:JC983441 SX983439:SY983441 ACT983439:ACU983441 AMP983439:AMQ983441 AWL983439:AWM983441 BGH983439:BGI983441 BQD983439:BQE983441 BZZ983439:CAA983441 CJV983439:CJW983441 CTR983439:CTS983441 DDN983439:DDO983441 DNJ983439:DNK983441 DXF983439:DXG983441 EHB983439:EHC983441 EQX983439:EQY983441 FAT983439:FAU983441 FKP983439:FKQ983441 FUL983439:FUM983441 GEH983439:GEI983441 GOD983439:GOE983441 GXZ983439:GYA983441 HHV983439:HHW983441 HRR983439:HRS983441 IBN983439:IBO983441 ILJ983439:ILK983441 IVF983439:IVG983441 JFB983439:JFC983441 JOX983439:JOY983441 JYT983439:JYU983441 KIP983439:KIQ983441 KSL983439:KSM983441 LCH983439:LCI983441 LMD983439:LME983441 LVZ983439:LWA983441 MFV983439:MFW983441 MPR983439:MPS983441 MZN983439:MZO983441 NJJ983439:NJK983441 NTF983439:NTG983441 ODB983439:ODC983441 OMX983439:OMY983441 OWT983439:OWU983441 PGP983439:PGQ983441 PQL983439:PQM983441 QAH983439:QAI983441 QKD983439:QKE983441 QTZ983439:QUA983441 RDV983439:RDW983441 RNR983439:RNS983441 RXN983439:RXO983441 SHJ983439:SHK983441 SRF983439:SRG983441 TBB983439:TBC983441 TKX983439:TKY983441 TUT983439:TUU983441 UEP983439:UEQ983441 UOL983439:UOM983441 UYH983439:UYI983441 VID983439:VIE983441 VRZ983439:VSA983441 WBV983439:WBW983441 WLR983439:WLS983441 WVN983439:WVO983441 F260:G303 JB260:JC303 SX260:SY303 ACT260:ACU303 AMP260:AMQ303 AWL260:AWM303 BGH260:BGI303 BQD260:BQE303 BZZ260:CAA303 CJV260:CJW303 CTR260:CTS303 DDN260:DDO303 DNJ260:DNK303 DXF260:DXG303 EHB260:EHC303 EQX260:EQY303 FAT260:FAU303 FKP260:FKQ303 FUL260:FUM303 GEH260:GEI303 GOD260:GOE303 GXZ260:GYA303 HHV260:HHW303 HRR260:HRS303 IBN260:IBO303 ILJ260:ILK303 IVF260:IVG303 JFB260:JFC303 JOX260:JOY303 JYT260:JYU303 KIP260:KIQ303 KSL260:KSM303 LCH260:LCI303 LMD260:LME303 LVZ260:LWA303 MFV260:MFW303 MPR260:MPS303 MZN260:MZO303 NJJ260:NJK303 NTF260:NTG303 ODB260:ODC303 OMX260:OMY303 OWT260:OWU303 PGP260:PGQ303 PQL260:PQM303 QAH260:QAI303 QKD260:QKE303 QTZ260:QUA303 RDV260:RDW303 RNR260:RNS303 RXN260:RXO303 SHJ260:SHK303 SRF260:SRG303 TBB260:TBC303 TKX260:TKY303 TUT260:TUU303 UEP260:UEQ303 UOL260:UOM303 UYH260:UYI303 VID260:VIE303 VRZ260:VSA303 WBV260:WBW303 WLR260:WLS303 WVN260:WVO303 F65840:G65883 JB65840:JC65883 SX65840:SY65883 ACT65840:ACU65883 AMP65840:AMQ65883 AWL65840:AWM65883 BGH65840:BGI65883 BQD65840:BQE65883 BZZ65840:CAA65883 CJV65840:CJW65883 CTR65840:CTS65883 DDN65840:DDO65883 DNJ65840:DNK65883 DXF65840:DXG65883 EHB65840:EHC65883 EQX65840:EQY65883 FAT65840:FAU65883 FKP65840:FKQ65883 FUL65840:FUM65883 GEH65840:GEI65883 GOD65840:GOE65883 GXZ65840:GYA65883 HHV65840:HHW65883 HRR65840:HRS65883 IBN65840:IBO65883 ILJ65840:ILK65883 IVF65840:IVG65883 JFB65840:JFC65883 JOX65840:JOY65883 JYT65840:JYU65883 KIP65840:KIQ65883 KSL65840:KSM65883 LCH65840:LCI65883 LMD65840:LME65883 LVZ65840:LWA65883 MFV65840:MFW65883 MPR65840:MPS65883 MZN65840:MZO65883 NJJ65840:NJK65883 NTF65840:NTG65883 ODB65840:ODC65883 OMX65840:OMY65883 OWT65840:OWU65883 PGP65840:PGQ65883 PQL65840:PQM65883 QAH65840:QAI65883 QKD65840:QKE65883 QTZ65840:QUA65883 RDV65840:RDW65883 RNR65840:RNS65883 RXN65840:RXO65883 SHJ65840:SHK65883 SRF65840:SRG65883 TBB65840:TBC65883 TKX65840:TKY65883 TUT65840:TUU65883 UEP65840:UEQ65883 UOL65840:UOM65883 UYH65840:UYI65883 VID65840:VIE65883 VRZ65840:VSA65883 WBV65840:WBW65883 WLR65840:WLS65883 WVN65840:WVO65883 F131376:G131419 JB131376:JC131419 SX131376:SY131419 ACT131376:ACU131419 AMP131376:AMQ131419 AWL131376:AWM131419 BGH131376:BGI131419 BQD131376:BQE131419 BZZ131376:CAA131419 CJV131376:CJW131419 CTR131376:CTS131419 DDN131376:DDO131419 DNJ131376:DNK131419 DXF131376:DXG131419 EHB131376:EHC131419 EQX131376:EQY131419 FAT131376:FAU131419 FKP131376:FKQ131419 FUL131376:FUM131419 GEH131376:GEI131419 GOD131376:GOE131419 GXZ131376:GYA131419 HHV131376:HHW131419 HRR131376:HRS131419 IBN131376:IBO131419 ILJ131376:ILK131419 IVF131376:IVG131419 JFB131376:JFC131419 JOX131376:JOY131419 JYT131376:JYU131419 KIP131376:KIQ131419 KSL131376:KSM131419 LCH131376:LCI131419 LMD131376:LME131419 LVZ131376:LWA131419 MFV131376:MFW131419 MPR131376:MPS131419 MZN131376:MZO131419 NJJ131376:NJK131419 NTF131376:NTG131419 ODB131376:ODC131419 OMX131376:OMY131419 OWT131376:OWU131419 PGP131376:PGQ131419 PQL131376:PQM131419 QAH131376:QAI131419 QKD131376:QKE131419 QTZ131376:QUA131419 RDV131376:RDW131419 RNR131376:RNS131419 RXN131376:RXO131419 SHJ131376:SHK131419 SRF131376:SRG131419 TBB131376:TBC131419 TKX131376:TKY131419 TUT131376:TUU131419 UEP131376:UEQ131419 UOL131376:UOM131419 UYH131376:UYI131419 VID131376:VIE131419 VRZ131376:VSA131419 WBV131376:WBW131419 WLR131376:WLS131419 WVN131376:WVO131419 F196912:G196955 JB196912:JC196955 SX196912:SY196955 ACT196912:ACU196955 AMP196912:AMQ196955 AWL196912:AWM196955 BGH196912:BGI196955 BQD196912:BQE196955 BZZ196912:CAA196955 CJV196912:CJW196955 CTR196912:CTS196955 DDN196912:DDO196955 DNJ196912:DNK196955 DXF196912:DXG196955 EHB196912:EHC196955 EQX196912:EQY196955 FAT196912:FAU196955 FKP196912:FKQ196955 FUL196912:FUM196955 GEH196912:GEI196955 GOD196912:GOE196955 GXZ196912:GYA196955 HHV196912:HHW196955 HRR196912:HRS196955 IBN196912:IBO196955 ILJ196912:ILK196955 IVF196912:IVG196955 JFB196912:JFC196955 JOX196912:JOY196955 JYT196912:JYU196955 KIP196912:KIQ196955 KSL196912:KSM196955 LCH196912:LCI196955 LMD196912:LME196955 LVZ196912:LWA196955 MFV196912:MFW196955 MPR196912:MPS196955 MZN196912:MZO196955 NJJ196912:NJK196955 NTF196912:NTG196955 ODB196912:ODC196955 OMX196912:OMY196955 OWT196912:OWU196955 PGP196912:PGQ196955 PQL196912:PQM196955 QAH196912:QAI196955 QKD196912:QKE196955 QTZ196912:QUA196955 RDV196912:RDW196955 RNR196912:RNS196955 RXN196912:RXO196955 SHJ196912:SHK196955 SRF196912:SRG196955 TBB196912:TBC196955 TKX196912:TKY196955 TUT196912:TUU196955 UEP196912:UEQ196955 UOL196912:UOM196955 UYH196912:UYI196955 VID196912:VIE196955 VRZ196912:VSA196955 WBV196912:WBW196955 WLR196912:WLS196955 WVN196912:WVO196955 F262448:G262491 JB262448:JC262491 SX262448:SY262491 ACT262448:ACU262491 AMP262448:AMQ262491 AWL262448:AWM262491 BGH262448:BGI262491 BQD262448:BQE262491 BZZ262448:CAA262491 CJV262448:CJW262491 CTR262448:CTS262491 DDN262448:DDO262491 DNJ262448:DNK262491 DXF262448:DXG262491 EHB262448:EHC262491 EQX262448:EQY262491 FAT262448:FAU262491 FKP262448:FKQ262491 FUL262448:FUM262491 GEH262448:GEI262491 GOD262448:GOE262491 GXZ262448:GYA262491 HHV262448:HHW262491 HRR262448:HRS262491 IBN262448:IBO262491 ILJ262448:ILK262491 IVF262448:IVG262491 JFB262448:JFC262491 JOX262448:JOY262491 JYT262448:JYU262491 KIP262448:KIQ262491 KSL262448:KSM262491 LCH262448:LCI262491 LMD262448:LME262491 LVZ262448:LWA262491 MFV262448:MFW262491 MPR262448:MPS262491 MZN262448:MZO262491 NJJ262448:NJK262491 NTF262448:NTG262491 ODB262448:ODC262491 OMX262448:OMY262491 OWT262448:OWU262491 PGP262448:PGQ262491 PQL262448:PQM262491 QAH262448:QAI262491 QKD262448:QKE262491 QTZ262448:QUA262491 RDV262448:RDW262491 RNR262448:RNS262491 RXN262448:RXO262491 SHJ262448:SHK262491 SRF262448:SRG262491 TBB262448:TBC262491 TKX262448:TKY262491 TUT262448:TUU262491 UEP262448:UEQ262491 UOL262448:UOM262491 UYH262448:UYI262491 VID262448:VIE262491 VRZ262448:VSA262491 WBV262448:WBW262491 WLR262448:WLS262491 WVN262448:WVO262491 F327984:G328027 JB327984:JC328027 SX327984:SY328027 ACT327984:ACU328027 AMP327984:AMQ328027 AWL327984:AWM328027 BGH327984:BGI328027 BQD327984:BQE328027 BZZ327984:CAA328027 CJV327984:CJW328027 CTR327984:CTS328027 DDN327984:DDO328027 DNJ327984:DNK328027 DXF327984:DXG328027 EHB327984:EHC328027 EQX327984:EQY328027 FAT327984:FAU328027 FKP327984:FKQ328027 FUL327984:FUM328027 GEH327984:GEI328027 GOD327984:GOE328027 GXZ327984:GYA328027 HHV327984:HHW328027 HRR327984:HRS328027 IBN327984:IBO328027 ILJ327984:ILK328027 IVF327984:IVG328027 JFB327984:JFC328027 JOX327984:JOY328027 JYT327984:JYU328027 KIP327984:KIQ328027 KSL327984:KSM328027 LCH327984:LCI328027 LMD327984:LME328027 LVZ327984:LWA328027 MFV327984:MFW328027 MPR327984:MPS328027 MZN327984:MZO328027 NJJ327984:NJK328027 NTF327984:NTG328027 ODB327984:ODC328027 OMX327984:OMY328027 OWT327984:OWU328027 PGP327984:PGQ328027 PQL327984:PQM328027 QAH327984:QAI328027 QKD327984:QKE328027 QTZ327984:QUA328027 RDV327984:RDW328027 RNR327984:RNS328027 RXN327984:RXO328027 SHJ327984:SHK328027 SRF327984:SRG328027 TBB327984:TBC328027 TKX327984:TKY328027 TUT327984:TUU328027 UEP327984:UEQ328027 UOL327984:UOM328027 UYH327984:UYI328027 VID327984:VIE328027 VRZ327984:VSA328027 WBV327984:WBW328027 WLR327984:WLS328027 WVN327984:WVO328027 F393520:G393563 JB393520:JC393563 SX393520:SY393563 ACT393520:ACU393563 AMP393520:AMQ393563 AWL393520:AWM393563 BGH393520:BGI393563 BQD393520:BQE393563 BZZ393520:CAA393563 CJV393520:CJW393563 CTR393520:CTS393563 DDN393520:DDO393563 DNJ393520:DNK393563 DXF393520:DXG393563 EHB393520:EHC393563 EQX393520:EQY393563 FAT393520:FAU393563 FKP393520:FKQ393563 FUL393520:FUM393563 GEH393520:GEI393563 GOD393520:GOE393563 GXZ393520:GYA393563 HHV393520:HHW393563 HRR393520:HRS393563 IBN393520:IBO393563 ILJ393520:ILK393563 IVF393520:IVG393563 JFB393520:JFC393563 JOX393520:JOY393563 JYT393520:JYU393563 KIP393520:KIQ393563 KSL393520:KSM393563 LCH393520:LCI393563 LMD393520:LME393563 LVZ393520:LWA393563 MFV393520:MFW393563 MPR393520:MPS393563 MZN393520:MZO393563 NJJ393520:NJK393563 NTF393520:NTG393563 ODB393520:ODC393563 OMX393520:OMY393563 OWT393520:OWU393563 PGP393520:PGQ393563 PQL393520:PQM393563 QAH393520:QAI393563 QKD393520:QKE393563 QTZ393520:QUA393563 RDV393520:RDW393563 RNR393520:RNS393563 RXN393520:RXO393563 SHJ393520:SHK393563 SRF393520:SRG393563 TBB393520:TBC393563 TKX393520:TKY393563 TUT393520:TUU393563 UEP393520:UEQ393563 UOL393520:UOM393563 UYH393520:UYI393563 VID393520:VIE393563 VRZ393520:VSA393563 WBV393520:WBW393563 WLR393520:WLS393563 WVN393520:WVO393563 F459056:G459099 JB459056:JC459099 SX459056:SY459099 ACT459056:ACU459099 AMP459056:AMQ459099 AWL459056:AWM459099 BGH459056:BGI459099 BQD459056:BQE459099 BZZ459056:CAA459099 CJV459056:CJW459099 CTR459056:CTS459099 DDN459056:DDO459099 DNJ459056:DNK459099 DXF459056:DXG459099 EHB459056:EHC459099 EQX459056:EQY459099 FAT459056:FAU459099 FKP459056:FKQ459099 FUL459056:FUM459099 GEH459056:GEI459099 GOD459056:GOE459099 GXZ459056:GYA459099 HHV459056:HHW459099 HRR459056:HRS459099 IBN459056:IBO459099 ILJ459056:ILK459099 IVF459056:IVG459099 JFB459056:JFC459099 JOX459056:JOY459099 JYT459056:JYU459099 KIP459056:KIQ459099 KSL459056:KSM459099 LCH459056:LCI459099 LMD459056:LME459099 LVZ459056:LWA459099 MFV459056:MFW459099 MPR459056:MPS459099 MZN459056:MZO459099 NJJ459056:NJK459099 NTF459056:NTG459099 ODB459056:ODC459099 OMX459056:OMY459099 OWT459056:OWU459099 PGP459056:PGQ459099 PQL459056:PQM459099 QAH459056:QAI459099 QKD459056:QKE459099 QTZ459056:QUA459099 RDV459056:RDW459099 RNR459056:RNS459099 RXN459056:RXO459099 SHJ459056:SHK459099 SRF459056:SRG459099 TBB459056:TBC459099 TKX459056:TKY459099 TUT459056:TUU459099 UEP459056:UEQ459099 UOL459056:UOM459099 UYH459056:UYI459099 VID459056:VIE459099 VRZ459056:VSA459099 WBV459056:WBW459099 WLR459056:WLS459099 WVN459056:WVO459099 F524592:G524635 JB524592:JC524635 SX524592:SY524635 ACT524592:ACU524635 AMP524592:AMQ524635 AWL524592:AWM524635 BGH524592:BGI524635 BQD524592:BQE524635 BZZ524592:CAA524635 CJV524592:CJW524635 CTR524592:CTS524635 DDN524592:DDO524635 DNJ524592:DNK524635 DXF524592:DXG524635 EHB524592:EHC524635 EQX524592:EQY524635 FAT524592:FAU524635 FKP524592:FKQ524635 FUL524592:FUM524635 GEH524592:GEI524635 GOD524592:GOE524635 GXZ524592:GYA524635 HHV524592:HHW524635 HRR524592:HRS524635 IBN524592:IBO524635 ILJ524592:ILK524635 IVF524592:IVG524635 JFB524592:JFC524635 JOX524592:JOY524635 JYT524592:JYU524635 KIP524592:KIQ524635 KSL524592:KSM524635 LCH524592:LCI524635 LMD524592:LME524635 LVZ524592:LWA524635 MFV524592:MFW524635 MPR524592:MPS524635 MZN524592:MZO524635 NJJ524592:NJK524635 NTF524592:NTG524635 ODB524592:ODC524635 OMX524592:OMY524635 OWT524592:OWU524635 PGP524592:PGQ524635 PQL524592:PQM524635 QAH524592:QAI524635 QKD524592:QKE524635 QTZ524592:QUA524635 RDV524592:RDW524635 RNR524592:RNS524635 RXN524592:RXO524635 SHJ524592:SHK524635 SRF524592:SRG524635 TBB524592:TBC524635 TKX524592:TKY524635 TUT524592:TUU524635 UEP524592:UEQ524635 UOL524592:UOM524635 UYH524592:UYI524635 VID524592:VIE524635 VRZ524592:VSA524635 WBV524592:WBW524635 WLR524592:WLS524635 WVN524592:WVO524635 F590128:G590171 JB590128:JC590171 SX590128:SY590171 ACT590128:ACU590171 AMP590128:AMQ590171 AWL590128:AWM590171 BGH590128:BGI590171 BQD590128:BQE590171 BZZ590128:CAA590171 CJV590128:CJW590171 CTR590128:CTS590171 DDN590128:DDO590171 DNJ590128:DNK590171 DXF590128:DXG590171 EHB590128:EHC590171 EQX590128:EQY590171 FAT590128:FAU590171 FKP590128:FKQ590171 FUL590128:FUM590171 GEH590128:GEI590171 GOD590128:GOE590171 GXZ590128:GYA590171 HHV590128:HHW590171 HRR590128:HRS590171 IBN590128:IBO590171 ILJ590128:ILK590171 IVF590128:IVG590171 JFB590128:JFC590171 JOX590128:JOY590171 JYT590128:JYU590171 KIP590128:KIQ590171 KSL590128:KSM590171 LCH590128:LCI590171 LMD590128:LME590171 LVZ590128:LWA590171 MFV590128:MFW590171 MPR590128:MPS590171 MZN590128:MZO590171 NJJ590128:NJK590171 NTF590128:NTG590171 ODB590128:ODC590171 OMX590128:OMY590171 OWT590128:OWU590171 PGP590128:PGQ590171 PQL590128:PQM590171 QAH590128:QAI590171 QKD590128:QKE590171 QTZ590128:QUA590171 RDV590128:RDW590171 RNR590128:RNS590171 RXN590128:RXO590171 SHJ590128:SHK590171 SRF590128:SRG590171 TBB590128:TBC590171 TKX590128:TKY590171 TUT590128:TUU590171 UEP590128:UEQ590171 UOL590128:UOM590171 UYH590128:UYI590171 VID590128:VIE590171 VRZ590128:VSA590171 WBV590128:WBW590171 WLR590128:WLS590171 WVN590128:WVO590171 F655664:G655707 JB655664:JC655707 SX655664:SY655707 ACT655664:ACU655707 AMP655664:AMQ655707 AWL655664:AWM655707 BGH655664:BGI655707 BQD655664:BQE655707 BZZ655664:CAA655707 CJV655664:CJW655707 CTR655664:CTS655707 DDN655664:DDO655707 DNJ655664:DNK655707 DXF655664:DXG655707 EHB655664:EHC655707 EQX655664:EQY655707 FAT655664:FAU655707 FKP655664:FKQ655707 FUL655664:FUM655707 GEH655664:GEI655707 GOD655664:GOE655707 GXZ655664:GYA655707 HHV655664:HHW655707 HRR655664:HRS655707 IBN655664:IBO655707 ILJ655664:ILK655707 IVF655664:IVG655707 JFB655664:JFC655707 JOX655664:JOY655707 JYT655664:JYU655707 KIP655664:KIQ655707 KSL655664:KSM655707 LCH655664:LCI655707 LMD655664:LME655707 LVZ655664:LWA655707 MFV655664:MFW655707 MPR655664:MPS655707 MZN655664:MZO655707 NJJ655664:NJK655707 NTF655664:NTG655707 ODB655664:ODC655707 OMX655664:OMY655707 OWT655664:OWU655707 PGP655664:PGQ655707 PQL655664:PQM655707 QAH655664:QAI655707 QKD655664:QKE655707 QTZ655664:QUA655707 RDV655664:RDW655707 RNR655664:RNS655707 RXN655664:RXO655707 SHJ655664:SHK655707 SRF655664:SRG655707 TBB655664:TBC655707 TKX655664:TKY655707 TUT655664:TUU655707 UEP655664:UEQ655707 UOL655664:UOM655707 UYH655664:UYI655707 VID655664:VIE655707 VRZ655664:VSA655707 WBV655664:WBW655707 WLR655664:WLS655707 WVN655664:WVO655707 F721200:G721243 JB721200:JC721243 SX721200:SY721243 ACT721200:ACU721243 AMP721200:AMQ721243 AWL721200:AWM721243 BGH721200:BGI721243 BQD721200:BQE721243 BZZ721200:CAA721243 CJV721200:CJW721243 CTR721200:CTS721243 DDN721200:DDO721243 DNJ721200:DNK721243 DXF721200:DXG721243 EHB721200:EHC721243 EQX721200:EQY721243 FAT721200:FAU721243 FKP721200:FKQ721243 FUL721200:FUM721243 GEH721200:GEI721243 GOD721200:GOE721243 GXZ721200:GYA721243 HHV721200:HHW721243 HRR721200:HRS721243 IBN721200:IBO721243 ILJ721200:ILK721243 IVF721200:IVG721243 JFB721200:JFC721243 JOX721200:JOY721243 JYT721200:JYU721243 KIP721200:KIQ721243 KSL721200:KSM721243 LCH721200:LCI721243 LMD721200:LME721243 LVZ721200:LWA721243 MFV721200:MFW721243 MPR721200:MPS721243 MZN721200:MZO721243 NJJ721200:NJK721243 NTF721200:NTG721243 ODB721200:ODC721243 OMX721200:OMY721243 OWT721200:OWU721243 PGP721200:PGQ721243 PQL721200:PQM721243 QAH721200:QAI721243 QKD721200:QKE721243 QTZ721200:QUA721243 RDV721200:RDW721243 RNR721200:RNS721243 RXN721200:RXO721243 SHJ721200:SHK721243 SRF721200:SRG721243 TBB721200:TBC721243 TKX721200:TKY721243 TUT721200:TUU721243 UEP721200:UEQ721243 UOL721200:UOM721243 UYH721200:UYI721243 VID721200:VIE721243 VRZ721200:VSA721243 WBV721200:WBW721243 WLR721200:WLS721243 WVN721200:WVO721243 F786736:G786779 JB786736:JC786779 SX786736:SY786779 ACT786736:ACU786779 AMP786736:AMQ786779 AWL786736:AWM786779 BGH786736:BGI786779 BQD786736:BQE786779 BZZ786736:CAA786779 CJV786736:CJW786779 CTR786736:CTS786779 DDN786736:DDO786779 DNJ786736:DNK786779 DXF786736:DXG786779 EHB786736:EHC786779 EQX786736:EQY786779 FAT786736:FAU786779 FKP786736:FKQ786779 FUL786736:FUM786779 GEH786736:GEI786779 GOD786736:GOE786779 GXZ786736:GYA786779 HHV786736:HHW786779 HRR786736:HRS786779 IBN786736:IBO786779 ILJ786736:ILK786779 IVF786736:IVG786779 JFB786736:JFC786779 JOX786736:JOY786779 JYT786736:JYU786779 KIP786736:KIQ786779 KSL786736:KSM786779 LCH786736:LCI786779 LMD786736:LME786779 LVZ786736:LWA786779 MFV786736:MFW786779 MPR786736:MPS786779 MZN786736:MZO786779 NJJ786736:NJK786779 NTF786736:NTG786779 ODB786736:ODC786779 OMX786736:OMY786779 OWT786736:OWU786779 PGP786736:PGQ786779 PQL786736:PQM786779 QAH786736:QAI786779 QKD786736:QKE786779 QTZ786736:QUA786779 RDV786736:RDW786779 RNR786736:RNS786779 RXN786736:RXO786779 SHJ786736:SHK786779 SRF786736:SRG786779 TBB786736:TBC786779 TKX786736:TKY786779 TUT786736:TUU786779 UEP786736:UEQ786779 UOL786736:UOM786779 UYH786736:UYI786779 VID786736:VIE786779 VRZ786736:VSA786779 WBV786736:WBW786779 WLR786736:WLS786779 WVN786736:WVO786779 F852272:G852315 JB852272:JC852315 SX852272:SY852315 ACT852272:ACU852315 AMP852272:AMQ852315 AWL852272:AWM852315 BGH852272:BGI852315 BQD852272:BQE852315 BZZ852272:CAA852315 CJV852272:CJW852315 CTR852272:CTS852315 DDN852272:DDO852315 DNJ852272:DNK852315 DXF852272:DXG852315 EHB852272:EHC852315 EQX852272:EQY852315 FAT852272:FAU852315 FKP852272:FKQ852315 FUL852272:FUM852315 GEH852272:GEI852315 GOD852272:GOE852315 GXZ852272:GYA852315 HHV852272:HHW852315 HRR852272:HRS852315 IBN852272:IBO852315 ILJ852272:ILK852315 IVF852272:IVG852315 JFB852272:JFC852315 JOX852272:JOY852315 JYT852272:JYU852315 KIP852272:KIQ852315 KSL852272:KSM852315 LCH852272:LCI852315 LMD852272:LME852315 LVZ852272:LWA852315 MFV852272:MFW852315 MPR852272:MPS852315 MZN852272:MZO852315 NJJ852272:NJK852315 NTF852272:NTG852315 ODB852272:ODC852315 OMX852272:OMY852315 OWT852272:OWU852315 PGP852272:PGQ852315 PQL852272:PQM852315 QAH852272:QAI852315 QKD852272:QKE852315 QTZ852272:QUA852315 RDV852272:RDW852315 RNR852272:RNS852315 RXN852272:RXO852315 SHJ852272:SHK852315 SRF852272:SRG852315 TBB852272:TBC852315 TKX852272:TKY852315 TUT852272:TUU852315 UEP852272:UEQ852315 UOL852272:UOM852315 UYH852272:UYI852315 VID852272:VIE852315 VRZ852272:VSA852315 WBV852272:WBW852315 WLR852272:WLS852315 WVN852272:WVO852315 F917808:G917851 JB917808:JC917851 SX917808:SY917851 ACT917808:ACU917851 AMP917808:AMQ917851 AWL917808:AWM917851 BGH917808:BGI917851 BQD917808:BQE917851 BZZ917808:CAA917851 CJV917808:CJW917851 CTR917808:CTS917851 DDN917808:DDO917851 DNJ917808:DNK917851 DXF917808:DXG917851 EHB917808:EHC917851 EQX917808:EQY917851 FAT917808:FAU917851 FKP917808:FKQ917851 FUL917808:FUM917851 GEH917808:GEI917851 GOD917808:GOE917851 GXZ917808:GYA917851 HHV917808:HHW917851 HRR917808:HRS917851 IBN917808:IBO917851 ILJ917808:ILK917851 IVF917808:IVG917851 JFB917808:JFC917851 JOX917808:JOY917851 JYT917808:JYU917851 KIP917808:KIQ917851 KSL917808:KSM917851 LCH917808:LCI917851 LMD917808:LME917851 LVZ917808:LWA917851 MFV917808:MFW917851 MPR917808:MPS917851 MZN917808:MZO917851 NJJ917808:NJK917851 NTF917808:NTG917851 ODB917808:ODC917851 OMX917808:OMY917851 OWT917808:OWU917851 PGP917808:PGQ917851 PQL917808:PQM917851 QAH917808:QAI917851 QKD917808:QKE917851 QTZ917808:QUA917851 RDV917808:RDW917851 RNR917808:RNS917851 RXN917808:RXO917851 SHJ917808:SHK917851 SRF917808:SRG917851 TBB917808:TBC917851 TKX917808:TKY917851 TUT917808:TUU917851 UEP917808:UEQ917851 UOL917808:UOM917851 UYH917808:UYI917851 VID917808:VIE917851 VRZ917808:VSA917851 WBV917808:WBW917851 WLR917808:WLS917851 WVN917808:WVO917851 F983344:G983387 JB983344:JC983387 SX983344:SY983387 ACT983344:ACU983387 AMP983344:AMQ983387 AWL983344:AWM983387 BGH983344:BGI983387 BQD983344:BQE983387 BZZ983344:CAA983387 CJV983344:CJW983387 CTR983344:CTS983387 DDN983344:DDO983387 DNJ983344:DNK983387 DXF983344:DXG983387 EHB983344:EHC983387 EQX983344:EQY983387 FAT983344:FAU983387 FKP983344:FKQ983387 FUL983344:FUM983387 GEH983344:GEI983387 GOD983344:GOE983387 GXZ983344:GYA983387 HHV983344:HHW983387 HRR983344:HRS983387 IBN983344:IBO983387 ILJ983344:ILK983387 IVF983344:IVG983387 JFB983344:JFC983387 JOX983344:JOY983387 JYT983344:JYU983387 KIP983344:KIQ983387 KSL983344:KSM983387 LCH983344:LCI983387 LMD983344:LME983387 LVZ983344:LWA983387 MFV983344:MFW983387 MPR983344:MPS983387 MZN983344:MZO983387 NJJ983344:NJK983387 NTF983344:NTG983387 ODB983344:ODC983387 OMX983344:OMY983387 OWT983344:OWU983387 PGP983344:PGQ983387 PQL983344:PQM983387 QAH983344:QAI983387 QKD983344:QKE983387 QTZ983344:QUA983387 RDV983344:RDW983387 RNR983344:RNS983387 RXN983344:RXO983387 SHJ983344:SHK983387 SRF983344:SRG983387 TBB983344:TBC983387 TKX983344:TKY983387 TUT983344:TUU983387 UEP983344:UEQ983387 UOL983344:UOM983387 UYH983344:UYI983387 VID983344:VIE983387 VRZ983344:VSA983387 WBV983344:WBW983387 WLR983344:WLS983387 WVN983344:WVO983387 F65939:G66018 JB65939:JC66018 SX65939:SY66018 ACT65939:ACU66018 AMP65939:AMQ66018 AWL65939:AWM66018 BGH65939:BGI66018 BQD65939:BQE66018 BZZ65939:CAA66018 CJV65939:CJW66018 CTR65939:CTS66018 DDN65939:DDO66018 DNJ65939:DNK66018 DXF65939:DXG66018 EHB65939:EHC66018 EQX65939:EQY66018 FAT65939:FAU66018 FKP65939:FKQ66018 FUL65939:FUM66018 GEH65939:GEI66018 GOD65939:GOE66018 GXZ65939:GYA66018 HHV65939:HHW66018 HRR65939:HRS66018 IBN65939:IBO66018 ILJ65939:ILK66018 IVF65939:IVG66018 JFB65939:JFC66018 JOX65939:JOY66018 JYT65939:JYU66018 KIP65939:KIQ66018 KSL65939:KSM66018 LCH65939:LCI66018 LMD65939:LME66018 LVZ65939:LWA66018 MFV65939:MFW66018 MPR65939:MPS66018 MZN65939:MZO66018 NJJ65939:NJK66018 NTF65939:NTG66018 ODB65939:ODC66018 OMX65939:OMY66018 OWT65939:OWU66018 PGP65939:PGQ66018 PQL65939:PQM66018 QAH65939:QAI66018 QKD65939:QKE66018 QTZ65939:QUA66018 RDV65939:RDW66018 RNR65939:RNS66018 RXN65939:RXO66018 SHJ65939:SHK66018 SRF65939:SRG66018 TBB65939:TBC66018 TKX65939:TKY66018 TUT65939:TUU66018 UEP65939:UEQ66018 UOL65939:UOM66018 UYH65939:UYI66018 VID65939:VIE66018 VRZ65939:VSA66018 WBV65939:WBW66018 WLR65939:WLS66018 WVN65939:WVO66018 F131475:G131554 JB131475:JC131554 SX131475:SY131554 ACT131475:ACU131554 AMP131475:AMQ131554 AWL131475:AWM131554 BGH131475:BGI131554 BQD131475:BQE131554 BZZ131475:CAA131554 CJV131475:CJW131554 CTR131475:CTS131554 DDN131475:DDO131554 DNJ131475:DNK131554 DXF131475:DXG131554 EHB131475:EHC131554 EQX131475:EQY131554 FAT131475:FAU131554 FKP131475:FKQ131554 FUL131475:FUM131554 GEH131475:GEI131554 GOD131475:GOE131554 GXZ131475:GYA131554 HHV131475:HHW131554 HRR131475:HRS131554 IBN131475:IBO131554 ILJ131475:ILK131554 IVF131475:IVG131554 JFB131475:JFC131554 JOX131475:JOY131554 JYT131475:JYU131554 KIP131475:KIQ131554 KSL131475:KSM131554 LCH131475:LCI131554 LMD131475:LME131554 LVZ131475:LWA131554 MFV131475:MFW131554 MPR131475:MPS131554 MZN131475:MZO131554 NJJ131475:NJK131554 NTF131475:NTG131554 ODB131475:ODC131554 OMX131475:OMY131554 OWT131475:OWU131554 PGP131475:PGQ131554 PQL131475:PQM131554 QAH131475:QAI131554 QKD131475:QKE131554 QTZ131475:QUA131554 RDV131475:RDW131554 RNR131475:RNS131554 RXN131475:RXO131554 SHJ131475:SHK131554 SRF131475:SRG131554 TBB131475:TBC131554 TKX131475:TKY131554 TUT131475:TUU131554 UEP131475:UEQ131554 UOL131475:UOM131554 UYH131475:UYI131554 VID131475:VIE131554 VRZ131475:VSA131554 WBV131475:WBW131554 WLR131475:WLS131554 WVN131475:WVO131554 F197011:G197090 JB197011:JC197090 SX197011:SY197090 ACT197011:ACU197090 AMP197011:AMQ197090 AWL197011:AWM197090 BGH197011:BGI197090 BQD197011:BQE197090 BZZ197011:CAA197090 CJV197011:CJW197090 CTR197011:CTS197090 DDN197011:DDO197090 DNJ197011:DNK197090 DXF197011:DXG197090 EHB197011:EHC197090 EQX197011:EQY197090 FAT197011:FAU197090 FKP197011:FKQ197090 FUL197011:FUM197090 GEH197011:GEI197090 GOD197011:GOE197090 GXZ197011:GYA197090 HHV197011:HHW197090 HRR197011:HRS197090 IBN197011:IBO197090 ILJ197011:ILK197090 IVF197011:IVG197090 JFB197011:JFC197090 JOX197011:JOY197090 JYT197011:JYU197090 KIP197011:KIQ197090 KSL197011:KSM197090 LCH197011:LCI197090 LMD197011:LME197090 LVZ197011:LWA197090 MFV197011:MFW197090 MPR197011:MPS197090 MZN197011:MZO197090 NJJ197011:NJK197090 NTF197011:NTG197090 ODB197011:ODC197090 OMX197011:OMY197090 OWT197011:OWU197090 PGP197011:PGQ197090 PQL197011:PQM197090 QAH197011:QAI197090 QKD197011:QKE197090 QTZ197011:QUA197090 RDV197011:RDW197090 RNR197011:RNS197090 RXN197011:RXO197090 SHJ197011:SHK197090 SRF197011:SRG197090 TBB197011:TBC197090 TKX197011:TKY197090 TUT197011:TUU197090 UEP197011:UEQ197090 UOL197011:UOM197090 UYH197011:UYI197090 VID197011:VIE197090 VRZ197011:VSA197090 WBV197011:WBW197090 WLR197011:WLS197090 WVN197011:WVO197090 F262547:G262626 JB262547:JC262626 SX262547:SY262626 ACT262547:ACU262626 AMP262547:AMQ262626 AWL262547:AWM262626 BGH262547:BGI262626 BQD262547:BQE262626 BZZ262547:CAA262626 CJV262547:CJW262626 CTR262547:CTS262626 DDN262547:DDO262626 DNJ262547:DNK262626 DXF262547:DXG262626 EHB262547:EHC262626 EQX262547:EQY262626 FAT262547:FAU262626 FKP262547:FKQ262626 FUL262547:FUM262626 GEH262547:GEI262626 GOD262547:GOE262626 GXZ262547:GYA262626 HHV262547:HHW262626 HRR262547:HRS262626 IBN262547:IBO262626 ILJ262547:ILK262626 IVF262547:IVG262626 JFB262547:JFC262626 JOX262547:JOY262626 JYT262547:JYU262626 KIP262547:KIQ262626 KSL262547:KSM262626 LCH262547:LCI262626 LMD262547:LME262626 LVZ262547:LWA262626 MFV262547:MFW262626 MPR262547:MPS262626 MZN262547:MZO262626 NJJ262547:NJK262626 NTF262547:NTG262626 ODB262547:ODC262626 OMX262547:OMY262626 OWT262547:OWU262626 PGP262547:PGQ262626 PQL262547:PQM262626 QAH262547:QAI262626 QKD262547:QKE262626 QTZ262547:QUA262626 RDV262547:RDW262626 RNR262547:RNS262626 RXN262547:RXO262626 SHJ262547:SHK262626 SRF262547:SRG262626 TBB262547:TBC262626 TKX262547:TKY262626 TUT262547:TUU262626 UEP262547:UEQ262626 UOL262547:UOM262626 UYH262547:UYI262626 VID262547:VIE262626 VRZ262547:VSA262626 WBV262547:WBW262626 WLR262547:WLS262626 WVN262547:WVO262626 F328083:G328162 JB328083:JC328162 SX328083:SY328162 ACT328083:ACU328162 AMP328083:AMQ328162 AWL328083:AWM328162 BGH328083:BGI328162 BQD328083:BQE328162 BZZ328083:CAA328162 CJV328083:CJW328162 CTR328083:CTS328162 DDN328083:DDO328162 DNJ328083:DNK328162 DXF328083:DXG328162 EHB328083:EHC328162 EQX328083:EQY328162 FAT328083:FAU328162 FKP328083:FKQ328162 FUL328083:FUM328162 GEH328083:GEI328162 GOD328083:GOE328162 GXZ328083:GYA328162 HHV328083:HHW328162 HRR328083:HRS328162 IBN328083:IBO328162 ILJ328083:ILK328162 IVF328083:IVG328162 JFB328083:JFC328162 JOX328083:JOY328162 JYT328083:JYU328162 KIP328083:KIQ328162 KSL328083:KSM328162 LCH328083:LCI328162 LMD328083:LME328162 LVZ328083:LWA328162 MFV328083:MFW328162 MPR328083:MPS328162 MZN328083:MZO328162 NJJ328083:NJK328162 NTF328083:NTG328162 ODB328083:ODC328162 OMX328083:OMY328162 OWT328083:OWU328162 PGP328083:PGQ328162 PQL328083:PQM328162 QAH328083:QAI328162 QKD328083:QKE328162 QTZ328083:QUA328162 RDV328083:RDW328162 RNR328083:RNS328162 RXN328083:RXO328162 SHJ328083:SHK328162 SRF328083:SRG328162 TBB328083:TBC328162 TKX328083:TKY328162 TUT328083:TUU328162 UEP328083:UEQ328162 UOL328083:UOM328162 UYH328083:UYI328162 VID328083:VIE328162 VRZ328083:VSA328162 WBV328083:WBW328162 WLR328083:WLS328162 WVN328083:WVO328162 F393619:G393698 JB393619:JC393698 SX393619:SY393698 ACT393619:ACU393698 AMP393619:AMQ393698 AWL393619:AWM393698 BGH393619:BGI393698 BQD393619:BQE393698 BZZ393619:CAA393698 CJV393619:CJW393698 CTR393619:CTS393698 DDN393619:DDO393698 DNJ393619:DNK393698 DXF393619:DXG393698 EHB393619:EHC393698 EQX393619:EQY393698 FAT393619:FAU393698 FKP393619:FKQ393698 FUL393619:FUM393698 GEH393619:GEI393698 GOD393619:GOE393698 GXZ393619:GYA393698 HHV393619:HHW393698 HRR393619:HRS393698 IBN393619:IBO393698 ILJ393619:ILK393698 IVF393619:IVG393698 JFB393619:JFC393698 JOX393619:JOY393698 JYT393619:JYU393698 KIP393619:KIQ393698 KSL393619:KSM393698 LCH393619:LCI393698 LMD393619:LME393698 LVZ393619:LWA393698 MFV393619:MFW393698 MPR393619:MPS393698 MZN393619:MZO393698 NJJ393619:NJK393698 NTF393619:NTG393698 ODB393619:ODC393698 OMX393619:OMY393698 OWT393619:OWU393698 PGP393619:PGQ393698 PQL393619:PQM393698 QAH393619:QAI393698 QKD393619:QKE393698 QTZ393619:QUA393698 RDV393619:RDW393698 RNR393619:RNS393698 RXN393619:RXO393698 SHJ393619:SHK393698 SRF393619:SRG393698 TBB393619:TBC393698 TKX393619:TKY393698 TUT393619:TUU393698 UEP393619:UEQ393698 UOL393619:UOM393698 UYH393619:UYI393698 VID393619:VIE393698 VRZ393619:VSA393698 WBV393619:WBW393698 WLR393619:WLS393698 WVN393619:WVO393698 F459155:G459234 JB459155:JC459234 SX459155:SY459234 ACT459155:ACU459234 AMP459155:AMQ459234 AWL459155:AWM459234 BGH459155:BGI459234 BQD459155:BQE459234 BZZ459155:CAA459234 CJV459155:CJW459234 CTR459155:CTS459234 DDN459155:DDO459234 DNJ459155:DNK459234 DXF459155:DXG459234 EHB459155:EHC459234 EQX459155:EQY459234 FAT459155:FAU459234 FKP459155:FKQ459234 FUL459155:FUM459234 GEH459155:GEI459234 GOD459155:GOE459234 GXZ459155:GYA459234 HHV459155:HHW459234 HRR459155:HRS459234 IBN459155:IBO459234 ILJ459155:ILK459234 IVF459155:IVG459234 JFB459155:JFC459234 JOX459155:JOY459234 JYT459155:JYU459234 KIP459155:KIQ459234 KSL459155:KSM459234 LCH459155:LCI459234 LMD459155:LME459234 LVZ459155:LWA459234 MFV459155:MFW459234 MPR459155:MPS459234 MZN459155:MZO459234 NJJ459155:NJK459234 NTF459155:NTG459234 ODB459155:ODC459234 OMX459155:OMY459234 OWT459155:OWU459234 PGP459155:PGQ459234 PQL459155:PQM459234 QAH459155:QAI459234 QKD459155:QKE459234 QTZ459155:QUA459234 RDV459155:RDW459234 RNR459155:RNS459234 RXN459155:RXO459234 SHJ459155:SHK459234 SRF459155:SRG459234 TBB459155:TBC459234 TKX459155:TKY459234 TUT459155:TUU459234 UEP459155:UEQ459234 UOL459155:UOM459234 UYH459155:UYI459234 VID459155:VIE459234 VRZ459155:VSA459234 WBV459155:WBW459234 WLR459155:WLS459234 WVN459155:WVO459234 F524691:G524770 JB524691:JC524770 SX524691:SY524770 ACT524691:ACU524770 AMP524691:AMQ524770 AWL524691:AWM524770 BGH524691:BGI524770 BQD524691:BQE524770 BZZ524691:CAA524770 CJV524691:CJW524770 CTR524691:CTS524770 DDN524691:DDO524770 DNJ524691:DNK524770 DXF524691:DXG524770 EHB524691:EHC524770 EQX524691:EQY524770 FAT524691:FAU524770 FKP524691:FKQ524770 FUL524691:FUM524770 GEH524691:GEI524770 GOD524691:GOE524770 GXZ524691:GYA524770 HHV524691:HHW524770 HRR524691:HRS524770 IBN524691:IBO524770 ILJ524691:ILK524770 IVF524691:IVG524770 JFB524691:JFC524770 JOX524691:JOY524770 JYT524691:JYU524770 KIP524691:KIQ524770 KSL524691:KSM524770 LCH524691:LCI524770 LMD524691:LME524770 LVZ524691:LWA524770 MFV524691:MFW524770 MPR524691:MPS524770 MZN524691:MZO524770 NJJ524691:NJK524770 NTF524691:NTG524770 ODB524691:ODC524770 OMX524691:OMY524770 OWT524691:OWU524770 PGP524691:PGQ524770 PQL524691:PQM524770 QAH524691:QAI524770 QKD524691:QKE524770 QTZ524691:QUA524770 RDV524691:RDW524770 RNR524691:RNS524770 RXN524691:RXO524770 SHJ524691:SHK524770 SRF524691:SRG524770 TBB524691:TBC524770 TKX524691:TKY524770 TUT524691:TUU524770 UEP524691:UEQ524770 UOL524691:UOM524770 UYH524691:UYI524770 VID524691:VIE524770 VRZ524691:VSA524770 WBV524691:WBW524770 WLR524691:WLS524770 WVN524691:WVO524770 F590227:G590306 JB590227:JC590306 SX590227:SY590306 ACT590227:ACU590306 AMP590227:AMQ590306 AWL590227:AWM590306 BGH590227:BGI590306 BQD590227:BQE590306 BZZ590227:CAA590306 CJV590227:CJW590306 CTR590227:CTS590306 DDN590227:DDO590306 DNJ590227:DNK590306 DXF590227:DXG590306 EHB590227:EHC590306 EQX590227:EQY590306 FAT590227:FAU590306 FKP590227:FKQ590306 FUL590227:FUM590306 GEH590227:GEI590306 GOD590227:GOE590306 GXZ590227:GYA590306 HHV590227:HHW590306 HRR590227:HRS590306 IBN590227:IBO590306 ILJ590227:ILK590306 IVF590227:IVG590306 JFB590227:JFC590306 JOX590227:JOY590306 JYT590227:JYU590306 KIP590227:KIQ590306 KSL590227:KSM590306 LCH590227:LCI590306 LMD590227:LME590306 LVZ590227:LWA590306 MFV590227:MFW590306 MPR590227:MPS590306 MZN590227:MZO590306 NJJ590227:NJK590306 NTF590227:NTG590306 ODB590227:ODC590306 OMX590227:OMY590306 OWT590227:OWU590306 PGP590227:PGQ590306 PQL590227:PQM590306 QAH590227:QAI590306 QKD590227:QKE590306 QTZ590227:QUA590306 RDV590227:RDW590306 RNR590227:RNS590306 RXN590227:RXO590306 SHJ590227:SHK590306 SRF590227:SRG590306 TBB590227:TBC590306 TKX590227:TKY590306 TUT590227:TUU590306 UEP590227:UEQ590306 UOL590227:UOM590306 UYH590227:UYI590306 VID590227:VIE590306 VRZ590227:VSA590306 WBV590227:WBW590306 WLR590227:WLS590306 WVN590227:WVO590306 F655763:G655842 JB655763:JC655842 SX655763:SY655842 ACT655763:ACU655842 AMP655763:AMQ655842 AWL655763:AWM655842 BGH655763:BGI655842 BQD655763:BQE655842 BZZ655763:CAA655842 CJV655763:CJW655842 CTR655763:CTS655842 DDN655763:DDO655842 DNJ655763:DNK655842 DXF655763:DXG655842 EHB655763:EHC655842 EQX655763:EQY655842 FAT655763:FAU655842 FKP655763:FKQ655842 FUL655763:FUM655842 GEH655763:GEI655842 GOD655763:GOE655842 GXZ655763:GYA655842 HHV655763:HHW655842 HRR655763:HRS655842 IBN655763:IBO655842 ILJ655763:ILK655842 IVF655763:IVG655842 JFB655763:JFC655842 JOX655763:JOY655842 JYT655763:JYU655842 KIP655763:KIQ655842 KSL655763:KSM655842 LCH655763:LCI655842 LMD655763:LME655842 LVZ655763:LWA655842 MFV655763:MFW655842 MPR655763:MPS655842 MZN655763:MZO655842 NJJ655763:NJK655842 NTF655763:NTG655842 ODB655763:ODC655842 OMX655763:OMY655842 OWT655763:OWU655842 PGP655763:PGQ655842 PQL655763:PQM655842 QAH655763:QAI655842 QKD655763:QKE655842 QTZ655763:QUA655842 RDV655763:RDW655842 RNR655763:RNS655842 RXN655763:RXO655842 SHJ655763:SHK655842 SRF655763:SRG655842 TBB655763:TBC655842 TKX655763:TKY655842 TUT655763:TUU655842 UEP655763:UEQ655842 UOL655763:UOM655842 UYH655763:UYI655842 VID655763:VIE655842 VRZ655763:VSA655842 WBV655763:WBW655842 WLR655763:WLS655842 WVN655763:WVO655842 F721299:G721378 JB721299:JC721378 SX721299:SY721378 ACT721299:ACU721378 AMP721299:AMQ721378 AWL721299:AWM721378 BGH721299:BGI721378 BQD721299:BQE721378 BZZ721299:CAA721378 CJV721299:CJW721378 CTR721299:CTS721378 DDN721299:DDO721378 DNJ721299:DNK721378 DXF721299:DXG721378 EHB721299:EHC721378 EQX721299:EQY721378 FAT721299:FAU721378 FKP721299:FKQ721378 FUL721299:FUM721378 GEH721299:GEI721378 GOD721299:GOE721378 GXZ721299:GYA721378 HHV721299:HHW721378 HRR721299:HRS721378 IBN721299:IBO721378 ILJ721299:ILK721378 IVF721299:IVG721378 JFB721299:JFC721378 JOX721299:JOY721378 JYT721299:JYU721378 KIP721299:KIQ721378 KSL721299:KSM721378 LCH721299:LCI721378 LMD721299:LME721378 LVZ721299:LWA721378 MFV721299:MFW721378 MPR721299:MPS721378 MZN721299:MZO721378 NJJ721299:NJK721378 NTF721299:NTG721378 ODB721299:ODC721378 OMX721299:OMY721378 OWT721299:OWU721378 PGP721299:PGQ721378 PQL721299:PQM721378 QAH721299:QAI721378 QKD721299:QKE721378 QTZ721299:QUA721378 RDV721299:RDW721378 RNR721299:RNS721378 RXN721299:RXO721378 SHJ721299:SHK721378 SRF721299:SRG721378 TBB721299:TBC721378 TKX721299:TKY721378 TUT721299:TUU721378 UEP721299:UEQ721378 UOL721299:UOM721378 UYH721299:UYI721378 VID721299:VIE721378 VRZ721299:VSA721378 WBV721299:WBW721378 WLR721299:WLS721378 WVN721299:WVO721378 F786835:G786914 JB786835:JC786914 SX786835:SY786914 ACT786835:ACU786914 AMP786835:AMQ786914 AWL786835:AWM786914 BGH786835:BGI786914 BQD786835:BQE786914 BZZ786835:CAA786914 CJV786835:CJW786914 CTR786835:CTS786914 DDN786835:DDO786914 DNJ786835:DNK786914 DXF786835:DXG786914 EHB786835:EHC786914 EQX786835:EQY786914 FAT786835:FAU786914 FKP786835:FKQ786914 FUL786835:FUM786914 GEH786835:GEI786914 GOD786835:GOE786914 GXZ786835:GYA786914 HHV786835:HHW786914 HRR786835:HRS786914 IBN786835:IBO786914 ILJ786835:ILK786914 IVF786835:IVG786914 JFB786835:JFC786914 JOX786835:JOY786914 JYT786835:JYU786914 KIP786835:KIQ786914 KSL786835:KSM786914 LCH786835:LCI786914 LMD786835:LME786914 LVZ786835:LWA786914 MFV786835:MFW786914 MPR786835:MPS786914 MZN786835:MZO786914 NJJ786835:NJK786914 NTF786835:NTG786914 ODB786835:ODC786914 OMX786835:OMY786914 OWT786835:OWU786914 PGP786835:PGQ786914 PQL786835:PQM786914 QAH786835:QAI786914 QKD786835:QKE786914 QTZ786835:QUA786914 RDV786835:RDW786914 RNR786835:RNS786914 RXN786835:RXO786914 SHJ786835:SHK786914 SRF786835:SRG786914 TBB786835:TBC786914 TKX786835:TKY786914 TUT786835:TUU786914 UEP786835:UEQ786914 UOL786835:UOM786914 UYH786835:UYI786914 VID786835:VIE786914 VRZ786835:VSA786914 WBV786835:WBW786914 WLR786835:WLS786914 WVN786835:WVO786914 F852371:G852450 JB852371:JC852450 SX852371:SY852450 ACT852371:ACU852450 AMP852371:AMQ852450 AWL852371:AWM852450 BGH852371:BGI852450 BQD852371:BQE852450 BZZ852371:CAA852450 CJV852371:CJW852450 CTR852371:CTS852450 DDN852371:DDO852450 DNJ852371:DNK852450 DXF852371:DXG852450 EHB852371:EHC852450 EQX852371:EQY852450 FAT852371:FAU852450 FKP852371:FKQ852450 FUL852371:FUM852450 GEH852371:GEI852450 GOD852371:GOE852450 GXZ852371:GYA852450 HHV852371:HHW852450 HRR852371:HRS852450 IBN852371:IBO852450 ILJ852371:ILK852450 IVF852371:IVG852450 JFB852371:JFC852450 JOX852371:JOY852450 JYT852371:JYU852450 KIP852371:KIQ852450 KSL852371:KSM852450 LCH852371:LCI852450 LMD852371:LME852450 LVZ852371:LWA852450 MFV852371:MFW852450 MPR852371:MPS852450 MZN852371:MZO852450 NJJ852371:NJK852450 NTF852371:NTG852450 ODB852371:ODC852450 OMX852371:OMY852450 OWT852371:OWU852450 PGP852371:PGQ852450 PQL852371:PQM852450 QAH852371:QAI852450 QKD852371:QKE852450 QTZ852371:QUA852450 RDV852371:RDW852450 RNR852371:RNS852450 RXN852371:RXO852450 SHJ852371:SHK852450 SRF852371:SRG852450 TBB852371:TBC852450 TKX852371:TKY852450 TUT852371:TUU852450 UEP852371:UEQ852450 UOL852371:UOM852450 UYH852371:UYI852450 VID852371:VIE852450 VRZ852371:VSA852450 WBV852371:WBW852450 WLR852371:WLS852450 WVN852371:WVO852450 F917907:G917986 JB917907:JC917986 SX917907:SY917986 ACT917907:ACU917986 AMP917907:AMQ917986 AWL917907:AWM917986 BGH917907:BGI917986 BQD917907:BQE917986 BZZ917907:CAA917986 CJV917907:CJW917986 CTR917907:CTS917986 DDN917907:DDO917986 DNJ917907:DNK917986 DXF917907:DXG917986 EHB917907:EHC917986 EQX917907:EQY917986 FAT917907:FAU917986 FKP917907:FKQ917986 FUL917907:FUM917986 GEH917907:GEI917986 GOD917907:GOE917986 GXZ917907:GYA917986 HHV917907:HHW917986 HRR917907:HRS917986 IBN917907:IBO917986 ILJ917907:ILK917986 IVF917907:IVG917986 JFB917907:JFC917986 JOX917907:JOY917986 JYT917907:JYU917986 KIP917907:KIQ917986 KSL917907:KSM917986 LCH917907:LCI917986 LMD917907:LME917986 LVZ917907:LWA917986 MFV917907:MFW917986 MPR917907:MPS917986 MZN917907:MZO917986 NJJ917907:NJK917986 NTF917907:NTG917986 ODB917907:ODC917986 OMX917907:OMY917986 OWT917907:OWU917986 PGP917907:PGQ917986 PQL917907:PQM917986 QAH917907:QAI917986 QKD917907:QKE917986 QTZ917907:QUA917986 RDV917907:RDW917986 RNR917907:RNS917986 RXN917907:RXO917986 SHJ917907:SHK917986 SRF917907:SRG917986 TBB917907:TBC917986 TKX917907:TKY917986 TUT917907:TUU917986 UEP917907:UEQ917986 UOL917907:UOM917986 UYH917907:UYI917986 VID917907:VIE917986 VRZ917907:VSA917986 WBV917907:WBW917986 WLR917907:WLS917986 WVN917907:WVO917986 F983443:G983522 JB983443:JC983522 SX983443:SY983522 ACT983443:ACU983522 AMP983443:AMQ983522 AWL983443:AWM983522 BGH983443:BGI983522 BQD983443:BQE983522 BZZ983443:CAA983522 CJV983443:CJW983522 CTR983443:CTS983522 DDN983443:DDO983522 DNJ983443:DNK983522 DXF983443:DXG983522 EHB983443:EHC983522 EQX983443:EQY983522 FAT983443:FAU983522 FKP983443:FKQ983522 FUL983443:FUM983522 GEH983443:GEI983522 GOD983443:GOE983522 GXZ983443:GYA983522 HHV983443:HHW983522 HRR983443:HRS983522 IBN983443:IBO983522 ILJ983443:ILK983522 IVF983443:IVG983522 JFB983443:JFC983522 JOX983443:JOY983522 JYT983443:JYU983522 KIP983443:KIQ983522 KSL983443:KSM983522 LCH983443:LCI983522 LMD983443:LME983522 LVZ983443:LWA983522 MFV983443:MFW983522 MPR983443:MPS983522 MZN983443:MZO983522 NJJ983443:NJK983522 NTF983443:NTG983522 ODB983443:ODC983522 OMX983443:OMY983522 OWT983443:OWU983522 PGP983443:PGQ983522 PQL983443:PQM983522 QAH983443:QAI983522 QKD983443:QKE983522 QTZ983443:QUA983522 RDV983443:RDW983522 RNR983443:RNS983522 RXN983443:RXO983522 SHJ983443:SHK983522 SRF983443:SRG983522 TBB983443:TBC983522 TKX983443:TKY983522 TUT983443:TUU983522 UEP983443:UEQ983522 UOL983443:UOM983522 UYH983443:UYI983522 VID983443:VIE983522 VRZ983443:VSA983522 WBV983443:WBW983522 WLR983443:WLS983522 WVN983443:WVO983522 WBV456:WBW461 VRZ456:VSA461 VID456:VIE461 UYH456:UYI461 UOL456:UOM461 UEP456:UEQ461 TUT456:TUU461 TKX456:TKY461 TBB456:TBC461 SRF456:SRG461 SHJ456:SHK461 RXN456:RXO461 RNR456:RNS461 RDV456:RDW461 QTZ456:QUA461 QKD456:QKE461 QAH456:QAI461 PQL456:PQM461 PGP456:PGQ461 OWT456:OWU461 OMX456:OMY461 ODB456:ODC461 NTF456:NTG461 NJJ456:NJK461 MZN456:MZO461 MPR456:MPS461 MFV456:MFW461 LVZ456:LWA461 LMD456:LME461 LCH456:LCI461 KSL456:KSM461 KIP456:KIQ461 JYT456:JYU461 JOX456:JOY461 JFB456:JFC461 IVF456:IVG461 ILJ456:ILK461 IBN456:IBO461 HRR456:HRS461 HHV456:HHW461 GXZ456:GYA461 GOD456:GOE461 GEH456:GEI461 FUL456:FUM461 FKP456:FKQ461 FAT456:FAU461 EQX456:EQY461 EHB456:EHC461 DXF456:DXG461 DNJ456:DNK461 DDN456:DDO461 CTR456:CTS461 CJV456:CJW461 BZZ456:CAA461 BQD456:BQE461 BGH456:BGI461 AWL456:AWM461 AMP456:AMQ461 ACT456:ACU461 SX456:SY461 JB456:JC461 WVN456:WVO461 F359:G432 F450:G451 F460:G461 JB359:JC432 SX359:SY432 ACT359:ACU432 AMP359:AMQ432 AWL359:AWM432 BGH359:BGI432 BQD359:BQE432 BZZ359:CAA432 CJV359:CJW432 CTR359:CTS432 DDN359:DDO432 DNJ359:DNK432 DXF359:DXG432 EHB359:EHC432 EQX359:EQY432 FAT359:FAU432 FKP359:FKQ432 FUL359:FUM432 GEH359:GEI432 GOD359:GOE432 GXZ359:GYA432 HHV359:HHW432 HRR359:HRS432 IBN359:IBO432 ILJ359:ILK432 IVF359:IVG432 JFB359:JFC432 JOX359:JOY432 JYT359:JYU432 KIP359:KIQ432 KSL359:KSM432 LCH359:LCI432 LMD359:LME432 LVZ359:LWA432 MFV359:MFW432 MPR359:MPS432 MZN359:MZO432 NJJ359:NJK432 NTF359:NTG432 ODB359:ODC432 OMX359:OMY432 OWT359:OWU432 PGP359:PGQ432 PQL359:PQM432 QAH359:QAI432 QKD359:QKE432 QTZ359:QUA432 RDV359:RDW432 RNR359:RNS432 RXN359:RXO432 SHJ359:SHK432 SRF359:SRG432 TBB359:TBC432 TKX359:TKY432 TUT359:TUU432 UEP359:UEQ432 UOL359:UOM432 UYH359:UYI432 VID359:VIE432 VRZ359:VSA432 WBV359:WBW432 WLR359:WLS432 WVN359:WVO432 F457:G458 WVN449:WVO451 JB449:JC451 SX449:SY451 ACT449:ACU451 AMP449:AMQ451 AWL449:AWM451 BGH449:BGI451 BQD449:BQE451 BZZ449:CAA451 CJV449:CJW451 CTR449:CTS451 DDN449:DDO451 DNJ449:DNK451 DXF449:DXG451 EHB449:EHC451 EQX449:EQY451 FAT449:FAU451 FKP449:FKQ451 FUL449:FUM451 GEH449:GEI451 GOD449:GOE451 GXZ449:GYA451 HHV449:HHW451 HRR449:HRS451 IBN449:IBO451 ILJ449:ILK451 IVF449:IVG451 JFB449:JFC451 JOX449:JOY451 JYT449:JYU451 KIP449:KIQ451 KSL449:KSM451 LCH449:LCI451 LMD449:LME451 LVZ449:LWA451 MFV449:MFW451 MPR449:MPS451 MZN449:MZO451 NJJ449:NJK451 NTF449:NTG451 ODB449:ODC451 OMX449:OMY451 OWT449:OWU451 PGP449:PGQ451 PQL449:PQM451 QAH449:QAI451 QKD449:QKE451 QTZ449:QUA451 RDV449:RDW451 RNR449:RNS451 RXN449:RXO451 SHJ449:SHK451 SRF449:SRG451 TBB449:TBC451 TKX449:TKY451 TUT449:TUU451 UEP449:UEQ451 UOL449:UOM451 UYH449:UYI451 VID449:VIE451 VRZ449:VSA451 WBV449:WBW451 WLR449:WLS451 WLR456:WLS461"/>
    <dataValidation type="list" allowBlank="1" showInputMessage="1" showErrorMessage="1" sqref="C139:C145 C1368 C157 C1050:C1056 C685 C1486 C589 C874:C878 C444:C448 C1452">
      <formula1>$K$8:$K$39</formula1>
    </dataValidation>
  </dataValidations>
  <printOptions horizontalCentered="1"/>
  <pageMargins left="0" right="0" top="0.59055118110236227" bottom="0" header="0.39370078740157483" footer="0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用途別</vt:lpstr>
      <vt:lpstr>用途別!Print_Area</vt:lpstr>
      <vt:lpstr>用途別!Print_Titles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inoshita</cp:lastModifiedBy>
  <cp:lastPrinted>2021-02-02T05:53:29Z</cp:lastPrinted>
  <dcterms:created xsi:type="dcterms:W3CDTF">2005-10-04T00:19:14Z</dcterms:created>
  <dcterms:modified xsi:type="dcterms:W3CDTF">2021-03-02T04:12:34Z</dcterms:modified>
</cp:coreProperties>
</file>